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ore-cantwell\Dropbox\MaxEntBook\Text\SpreadsheetsAndSoftware\SpreadsheetsUsedInTheText\"/>
    </mc:Choice>
  </mc:AlternateContent>
  <xr:revisionPtr revIDLastSave="0" documentId="13_ncr:1_{DFC7D079-BFC8-4909-A419-82AE1A2D3F67}" xr6:coauthVersionLast="47" xr6:coauthVersionMax="47" xr10:uidLastSave="{00000000-0000-0000-0000-000000000000}"/>
  <bookViews>
    <workbookView xWindow="756" yWindow="852" windowWidth="21624" windowHeight="11808" xr2:uid="{9D941C69-2CD5-4CDC-A736-DF41B7D75BC2}"/>
  </bookViews>
  <sheets>
    <sheet name="K4" sheetId="1" r:id="rId1"/>
  </sheets>
  <definedNames>
    <definedName name="solver_adj" localSheetId="0" hidden="1">'K4'!$E$2:$I$2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'K4'!$O$2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  <c r="J7" i="1"/>
  <c r="K7" i="1" s="1"/>
  <c r="J10" i="1"/>
  <c r="K10" i="1" s="1"/>
  <c r="J9" i="1"/>
  <c r="K9" i="1" s="1"/>
  <c r="J6" i="1"/>
  <c r="K6" i="1" s="1"/>
  <c r="J5" i="1"/>
  <c r="K5" i="1" s="1"/>
  <c r="J4" i="1"/>
  <c r="K4" i="1" s="1"/>
  <c r="J3" i="1"/>
  <c r="K3" i="1" s="1"/>
  <c r="L5" i="1" l="1"/>
  <c r="L6" i="1" s="1"/>
  <c r="M6" i="1" s="1"/>
  <c r="N6" i="1" s="1"/>
  <c r="L7" i="1"/>
  <c r="L8" i="1" s="1"/>
  <c r="M8" i="1" s="1"/>
  <c r="N8" i="1" s="1"/>
  <c r="L3" i="1"/>
  <c r="L4" i="1" s="1"/>
  <c r="M4" i="1" s="1"/>
  <c r="N4" i="1" s="1"/>
  <c r="L9" i="1"/>
  <c r="L10" i="1" s="1"/>
  <c r="M10" i="1" s="1"/>
  <c r="N10" i="1" s="1"/>
  <c r="M3" i="1" l="1"/>
  <c r="N3" i="1" s="1"/>
  <c r="M7" i="1"/>
  <c r="N7" i="1" s="1"/>
  <c r="M5" i="1"/>
  <c r="N5" i="1" s="1"/>
  <c r="M9" i="1"/>
  <c r="N9" i="1" s="1"/>
  <c r="O2" i="1" l="1"/>
</calcChain>
</file>

<file path=xl/sharedStrings.xml><?xml version="1.0" encoding="utf-8"?>
<sst xmlns="http://schemas.openxmlformats.org/spreadsheetml/2006/main" count="31" uniqueCount="24">
  <si>
    <t>*p</t>
  </si>
  <si>
    <t>Id(son)</t>
  </si>
  <si>
    <t>H</t>
  </si>
  <si>
    <t>eH</t>
  </si>
  <si>
    <t>Z</t>
  </si>
  <si>
    <t>p</t>
  </si>
  <si>
    <t>ln p</t>
  </si>
  <si>
    <t>Log likelihood</t>
  </si>
  <si>
    <t>w</t>
  </si>
  <si>
    <t>UR type</t>
  </si>
  <si>
    <t>Example</t>
  </si>
  <si>
    <t>mʊntəg poɮ-ən</t>
  </si>
  <si>
    <t>tʊtʰʊ pai-ga</t>
  </si>
  <si>
    <t>ɔrʊɮ-əx pɔɮəm-t͡ʃtʰɔi</t>
  </si>
  <si>
    <t>content word</t>
  </si>
  <si>
    <t>function word, after nasal</t>
  </si>
  <si>
    <t>ʃit-t͡ʃʰəx-sən pai-sən</t>
  </si>
  <si>
    <t>output</t>
  </si>
  <si>
    <t>count</t>
  </si>
  <si>
    <t>Id(son)-content</t>
  </si>
  <si>
    <t>Agree(cont)</t>
  </si>
  <si>
    <t>PostvocLenite</t>
  </si>
  <si>
    <t>function word, after non-nasal consonant</t>
  </si>
  <si>
    <t>function word, after vowel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</si>
</sst>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164" fontId="0" fillId="0" borderId="0" xfId="0" applyNumberFormat="1"/>
    <xf numFmtId="2" fontId="1" fillId="0" borderId="0" xfId="0" applyNumberFormat="1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quotePrefix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98A63-4AE8-4ABB-AADD-9DD57CFA44D0}">
  <dimension ref="A1:O20"/>
  <sheetViews>
    <sheetView tabSelected="1" workbookViewId="0">
      <selection activeCell="B9" sqref="B9"/>
    </sheetView>
  </sheetViews>
  <sheetFormatPr defaultRowHeight="14.4" x14ac:dyDescent="0.3"/>
  <cols>
    <col min="1" max="1" width="16.5546875" style="6" customWidth="1"/>
    <col min="2" max="2" width="19.6640625" style="7" customWidth="1"/>
    <col min="5" max="5" width="15.44140625" style="1" customWidth="1"/>
    <col min="6" max="6" width="11.21875" style="1" customWidth="1"/>
    <col min="7" max="7" width="5.33203125" style="1" bestFit="1" customWidth="1"/>
    <col min="8" max="8" width="7.6640625" style="1" customWidth="1"/>
    <col min="9" max="9" width="13.44140625" style="1" customWidth="1"/>
    <col min="13" max="13" width="18.77734375" style="10" customWidth="1"/>
    <col min="15" max="15" width="12" style="2" bestFit="1" customWidth="1"/>
  </cols>
  <sheetData>
    <row r="1" spans="1:15" x14ac:dyDescent="0.3">
      <c r="A1" s="6" t="s">
        <v>9</v>
      </c>
      <c r="B1" s="7" t="s">
        <v>10</v>
      </c>
      <c r="E1" s="1" t="s">
        <v>19</v>
      </c>
      <c r="F1" s="1" t="s">
        <v>20</v>
      </c>
      <c r="G1" s="1" t="s">
        <v>0</v>
      </c>
      <c r="H1" s="1" t="s">
        <v>1</v>
      </c>
      <c r="I1" s="1" t="s">
        <v>21</v>
      </c>
      <c r="O1" t="s">
        <v>7</v>
      </c>
    </row>
    <row r="2" spans="1:15" x14ac:dyDescent="0.3">
      <c r="C2" t="s">
        <v>17</v>
      </c>
      <c r="D2" t="s">
        <v>18</v>
      </c>
      <c r="E2" s="3">
        <v>13.371410509814771</v>
      </c>
      <c r="F2" s="3">
        <v>12.351284811062213</v>
      </c>
      <c r="G2" s="3">
        <v>3.460239351081694</v>
      </c>
      <c r="H2" s="3">
        <v>5.03496558245189</v>
      </c>
      <c r="I2" s="3">
        <v>3.182690202549971</v>
      </c>
      <c r="J2" t="s">
        <v>2</v>
      </c>
      <c r="K2" t="s">
        <v>3</v>
      </c>
      <c r="L2" t="s">
        <v>4</v>
      </c>
      <c r="M2" s="10" t="s">
        <v>5</v>
      </c>
      <c r="N2" t="s">
        <v>6</v>
      </c>
      <c r="O2" s="5">
        <f>SUMPRODUCT(D3:D10,N3:N10)</f>
        <v>-187.38458283548738</v>
      </c>
    </row>
    <row r="3" spans="1:15" ht="43.2" x14ac:dyDescent="0.3">
      <c r="A3" s="6" t="s">
        <v>22</v>
      </c>
      <c r="B3" s="8" t="s">
        <v>11</v>
      </c>
      <c r="C3" t="s">
        <v>5</v>
      </c>
      <c r="D3">
        <v>290</v>
      </c>
      <c r="G3" s="1">
        <v>1</v>
      </c>
      <c r="J3">
        <f t="shared" ref="J3:J8" si="0">SUMPRODUCT(E$2:I$2,E3:I3)</f>
        <v>3.460239351081694</v>
      </c>
      <c r="K3" s="4">
        <f>EXP(-J3)</f>
        <v>3.1422240171048284E-2</v>
      </c>
      <c r="L3" s="4">
        <f>SUM(K3:K4)</f>
        <v>3.7928662219061882E-2</v>
      </c>
      <c r="M3" s="10">
        <f>K3/L3</f>
        <v>0.82845632649960288</v>
      </c>
      <c r="N3" s="4">
        <f>LN(M3)</f>
        <v>-0.18819115744628437</v>
      </c>
      <c r="O3" s="5"/>
    </row>
    <row r="4" spans="1:15" x14ac:dyDescent="0.3">
      <c r="C4" t="s">
        <v>8</v>
      </c>
      <c r="D4">
        <v>60</v>
      </c>
      <c r="H4" s="1">
        <v>1</v>
      </c>
      <c r="J4">
        <f t="shared" si="0"/>
        <v>5.03496558245189</v>
      </c>
      <c r="K4" s="4">
        <f t="shared" ref="K4:K8" si="1">EXP(-J4)</f>
        <v>6.5064220480136005E-3</v>
      </c>
      <c r="L4" s="4">
        <f>L3</f>
        <v>3.7928662219061882E-2</v>
      </c>
      <c r="M4" s="10">
        <f t="shared" ref="M4:M8" si="2">K4/L4</f>
        <v>0.17154367350039715</v>
      </c>
      <c r="N4" s="4">
        <f t="shared" ref="N4:N8" si="3">LN(M4)</f>
        <v>-1.7629173888164804</v>
      </c>
    </row>
    <row r="5" spans="1:15" ht="28.8" x14ac:dyDescent="0.3">
      <c r="A5" s="6" t="s">
        <v>23</v>
      </c>
      <c r="B5" s="8" t="s">
        <v>12</v>
      </c>
      <c r="C5" t="s">
        <v>5</v>
      </c>
      <c r="D5">
        <v>10</v>
      </c>
      <c r="G5" s="1">
        <v>1</v>
      </c>
      <c r="I5" s="1">
        <v>1</v>
      </c>
      <c r="J5">
        <f t="shared" si="0"/>
        <v>6.6429295536316655</v>
      </c>
      <c r="K5" s="4">
        <f t="shared" si="1"/>
        <v>1.3032038405944076E-3</v>
      </c>
      <c r="L5" s="4">
        <f t="shared" ref="L5" si="4">SUM(K5:K6)</f>
        <v>7.8096258886080081E-3</v>
      </c>
      <c r="M5" s="10">
        <f t="shared" si="2"/>
        <v>0.16687148132094345</v>
      </c>
      <c r="N5" s="4">
        <f t="shared" si="3"/>
        <v>-1.7905313357671226</v>
      </c>
      <c r="O5" s="5"/>
    </row>
    <row r="6" spans="1:15" x14ac:dyDescent="0.3">
      <c r="C6" t="s">
        <v>8</v>
      </c>
      <c r="D6">
        <v>50</v>
      </c>
      <c r="H6" s="1">
        <v>1</v>
      </c>
      <c r="J6">
        <f t="shared" si="0"/>
        <v>5.03496558245189</v>
      </c>
      <c r="K6" s="4">
        <f t="shared" si="1"/>
        <v>6.5064220480136005E-3</v>
      </c>
      <c r="L6" s="4">
        <f t="shared" ref="L6" si="5">L5</f>
        <v>7.8096258886080081E-3</v>
      </c>
      <c r="M6" s="10">
        <f t="shared" si="2"/>
        <v>0.83312851867905657</v>
      </c>
      <c r="N6" s="4">
        <f t="shared" si="3"/>
        <v>-0.18256736458734718</v>
      </c>
    </row>
    <row r="7" spans="1:15" ht="15.6" x14ac:dyDescent="0.3">
      <c r="A7" s="6" t="s">
        <v>14</v>
      </c>
      <c r="B7" s="8" t="s">
        <v>13</v>
      </c>
      <c r="C7" t="s">
        <v>5</v>
      </c>
      <c r="D7">
        <v>720</v>
      </c>
      <c r="G7" s="1">
        <v>1</v>
      </c>
      <c r="J7">
        <f t="shared" si="0"/>
        <v>3.460239351081694</v>
      </c>
      <c r="K7" s="4">
        <f t="shared" si="1"/>
        <v>3.1422240171048284E-2</v>
      </c>
      <c r="L7" s="4">
        <f t="shared" ref="L7" si="6">SUM(K7:K8)</f>
        <v>3.1422250315122809E-2</v>
      </c>
      <c r="M7" s="10">
        <f t="shared" si="2"/>
        <v>0.99999967716906257</v>
      </c>
      <c r="N7" s="4">
        <f t="shared" si="3"/>
        <v>-3.2283098953693935E-7</v>
      </c>
    </row>
    <row r="8" spans="1:15" x14ac:dyDescent="0.3">
      <c r="C8" t="s">
        <v>8</v>
      </c>
      <c r="D8">
        <v>0</v>
      </c>
      <c r="E8" s="1">
        <v>1</v>
      </c>
      <c r="H8" s="1">
        <v>1</v>
      </c>
      <c r="J8">
        <f t="shared" si="0"/>
        <v>18.406376092266662</v>
      </c>
      <c r="K8" s="4">
        <f t="shared" si="1"/>
        <v>1.0144074528088394E-8</v>
      </c>
      <c r="L8" s="4">
        <f t="shared" ref="L8" si="7">L7</f>
        <v>3.1422250315122809E-2</v>
      </c>
      <c r="M8" s="10">
        <f t="shared" si="2"/>
        <v>3.2283093751583676E-7</v>
      </c>
      <c r="N8" s="4">
        <f t="shared" si="3"/>
        <v>-14.946137064015957</v>
      </c>
    </row>
    <row r="9" spans="1:15" ht="28.8" x14ac:dyDescent="0.3">
      <c r="A9" s="6" t="s">
        <v>15</v>
      </c>
      <c r="B9" s="8" t="s">
        <v>16</v>
      </c>
      <c r="C9" t="s">
        <v>5</v>
      </c>
      <c r="D9">
        <v>212</v>
      </c>
      <c r="G9" s="1">
        <v>1</v>
      </c>
      <c r="J9">
        <f>SUMPRODUCT(E$2:I$2,E9:I9)</f>
        <v>3.460239351081694</v>
      </c>
      <c r="K9" s="4">
        <f>EXP(-J9)</f>
        <v>3.1422240171048284E-2</v>
      </c>
      <c r="L9" s="4">
        <f t="shared" ref="L9" si="8">SUM(K9:K10)</f>
        <v>3.1422268306078964E-2</v>
      </c>
      <c r="M9" s="10">
        <f>K9/L9</f>
        <v>0.99999910461490538</v>
      </c>
      <c r="N9" s="4">
        <f>LN(M9)</f>
        <v>-8.9538549548108617E-7</v>
      </c>
    </row>
    <row r="10" spans="1:15" x14ac:dyDescent="0.3">
      <c r="C10" t="s">
        <v>8</v>
      </c>
      <c r="D10">
        <v>0</v>
      </c>
      <c r="F10" s="1">
        <v>1</v>
      </c>
      <c r="H10" s="1">
        <v>1</v>
      </c>
      <c r="J10">
        <f>SUMPRODUCT(E$2:I$2,E10:I10)</f>
        <v>17.386250393514104</v>
      </c>
      <c r="K10" s="4">
        <f>EXP(-J10)</f>
        <v>2.8135030682558415E-8</v>
      </c>
      <c r="L10" s="4">
        <f t="shared" ref="L10" si="9">L9</f>
        <v>3.1422268306078964E-2</v>
      </c>
      <c r="M10" s="10">
        <f>K10/L10</f>
        <v>8.9538509468825976E-7</v>
      </c>
      <c r="N10" s="4">
        <f>LN(M10)</f>
        <v>-13.926011937817904</v>
      </c>
    </row>
    <row r="17" spans="2:2" x14ac:dyDescent="0.3">
      <c r="B17" s="9"/>
    </row>
    <row r="18" spans="2:2" x14ac:dyDescent="0.3">
      <c r="B18" s="9"/>
    </row>
    <row r="19" spans="2:2" x14ac:dyDescent="0.3">
      <c r="B19" s="9"/>
    </row>
    <row r="20" spans="2:2" x14ac:dyDescent="0.3">
      <c r="B20" s="9"/>
    </row>
  </sheetData>
  <pageMargins left="0.7" right="0.7" top="0.75" bottom="0.75" header="0.3" footer="0.3"/>
  <pageSetup orientation="portrait" r:id="rId1"/>
  <ignoredErrors>
    <ignoredError sqref="J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Moore-Cantwell, Claire</dc:creator>
  <cp:lastModifiedBy>Moore-Cantwell, Claire</cp:lastModifiedBy>
  <dcterms:created xsi:type="dcterms:W3CDTF">2024-11-12T19:33:46Z</dcterms:created>
  <dcterms:modified xsi:type="dcterms:W3CDTF">2025-01-25T01:03:53Z</dcterms:modified>
</cp:coreProperties>
</file>