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AR\2021WugShapedCurve\Modeling\Cases\Ellegard-KrochOnEnglish\"/>
    </mc:Choice>
  </mc:AlternateContent>
  <xr:revisionPtr revIDLastSave="0" documentId="13_ncr:1_{534255C4-CE2F-46E2-A8FC-99A98322BDB1}" xr6:coauthVersionLast="47" xr6:coauthVersionMax="47" xr10:uidLastSave="{00000000-0000-0000-0000-000000000000}"/>
  <bookViews>
    <workbookView xWindow="-96" yWindow="-96" windowWidth="23232" windowHeight="12696" activeTab="1" xr2:uid="{1DB9F77E-7B4A-47BD-BE7F-7A5A6A2D0913}"/>
  </bookViews>
  <sheets>
    <sheet name="RawData" sheetId="1" r:id="rId1"/>
    <sheet name="MaxEnt" sheetId="2" r:id="rId2"/>
  </sheets>
  <definedNames>
    <definedName name="solver_adj" localSheetId="1" hidden="1">MaxEnt!$E$2:$J$2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MaxEnt!$R$3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2" l="1"/>
  <c r="L125" i="2"/>
  <c r="E5" i="2"/>
  <c r="E7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3" i="2"/>
  <c r="L182" i="2"/>
  <c r="H182" i="2"/>
  <c r="L181" i="2"/>
  <c r="H18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69" i="2"/>
  <c r="H169" i="2"/>
  <c r="L168" i="2"/>
  <c r="H168" i="2"/>
  <c r="L167" i="2"/>
  <c r="H167" i="2"/>
  <c r="L166" i="2"/>
  <c r="H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L156" i="2"/>
  <c r="H156" i="2"/>
  <c r="L155" i="2"/>
  <c r="H155" i="2"/>
  <c r="L154" i="2"/>
  <c r="H154" i="2"/>
  <c r="L153" i="2"/>
  <c r="H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L146" i="2"/>
  <c r="H146" i="2"/>
  <c r="L143" i="2"/>
  <c r="H143" i="2"/>
  <c r="L142" i="2"/>
  <c r="H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L134" i="2"/>
  <c r="H134" i="2"/>
  <c r="L133" i="2"/>
  <c r="H133" i="2"/>
  <c r="L130" i="2"/>
  <c r="H130" i="2"/>
  <c r="L129" i="2"/>
  <c r="H129" i="2"/>
  <c r="L128" i="2"/>
  <c r="H128" i="2"/>
  <c r="L127" i="2"/>
  <c r="H127" i="2"/>
  <c r="L126" i="2"/>
  <c r="H126" i="2"/>
  <c r="H125" i="2"/>
  <c r="H124" i="2"/>
  <c r="L123" i="2"/>
  <c r="H123" i="2"/>
  <c r="L122" i="2"/>
  <c r="H122" i="2"/>
  <c r="L121" i="2"/>
  <c r="H121" i="2"/>
  <c r="L120" i="2"/>
  <c r="H120" i="2"/>
  <c r="AA12" i="2" l="1"/>
  <c r="C111" i="2" s="1"/>
  <c r="D111" i="2" s="1"/>
  <c r="D112" i="2" s="1"/>
  <c r="AA11" i="2"/>
  <c r="C109" i="2" s="1"/>
  <c r="D109" i="2" s="1"/>
  <c r="D110" i="2" s="1"/>
  <c r="AA10" i="2"/>
  <c r="C107" i="2" s="1"/>
  <c r="D107" i="2" s="1"/>
  <c r="D108" i="2" s="1"/>
  <c r="AA9" i="2"/>
  <c r="C105" i="2" s="1"/>
  <c r="D105" i="2" s="1"/>
  <c r="D106" i="2" s="1"/>
  <c r="AA8" i="2"/>
  <c r="C103" i="2" s="1"/>
  <c r="D103" i="2" s="1"/>
  <c r="D104" i="2" s="1"/>
  <c r="AA7" i="2"/>
  <c r="C101" i="2" s="1"/>
  <c r="D101" i="2" s="1"/>
  <c r="D102" i="2" s="1"/>
  <c r="AA6" i="2"/>
  <c r="C99" i="2" s="1"/>
  <c r="D99" i="2" s="1"/>
  <c r="D100" i="2" s="1"/>
  <c r="AA5" i="2"/>
  <c r="C97" i="2" s="1"/>
  <c r="D97" i="2" s="1"/>
  <c r="D98" i="2" s="1"/>
  <c r="AA4" i="2"/>
  <c r="C95" i="2" s="1"/>
  <c r="D95" i="2" s="1"/>
  <c r="D96" i="2" s="1"/>
  <c r="AA3" i="2"/>
  <c r="C93" i="2" s="1"/>
  <c r="D93" i="2" s="1"/>
  <c r="D94" i="2" s="1"/>
  <c r="AA2" i="2"/>
  <c r="C91" i="2" s="1"/>
  <c r="D91" i="2" s="1"/>
  <c r="D92" i="2" s="1"/>
  <c r="AA1" i="2"/>
  <c r="Z12" i="2"/>
  <c r="C89" i="2" s="1"/>
  <c r="D89" i="2" s="1"/>
  <c r="D90" i="2" s="1"/>
  <c r="Z11" i="2"/>
  <c r="C87" i="2" s="1"/>
  <c r="D87" i="2" s="1"/>
  <c r="D88" i="2" s="1"/>
  <c r="Z10" i="2"/>
  <c r="C85" i="2" s="1"/>
  <c r="D85" i="2" s="1"/>
  <c r="D86" i="2" s="1"/>
  <c r="Z9" i="2"/>
  <c r="C83" i="2" s="1"/>
  <c r="D83" i="2" s="1"/>
  <c r="D84" i="2" s="1"/>
  <c r="Z8" i="2"/>
  <c r="C81" i="2" s="1"/>
  <c r="D81" i="2" s="1"/>
  <c r="D82" i="2" s="1"/>
  <c r="Z7" i="2"/>
  <c r="C79" i="2" s="1"/>
  <c r="D79" i="2" s="1"/>
  <c r="D80" i="2" s="1"/>
  <c r="Z6" i="2"/>
  <c r="C77" i="2" s="1"/>
  <c r="D77" i="2" s="1"/>
  <c r="D78" i="2" s="1"/>
  <c r="Z5" i="2"/>
  <c r="C75" i="2" s="1"/>
  <c r="D75" i="2" s="1"/>
  <c r="D76" i="2" s="1"/>
  <c r="Z4" i="2"/>
  <c r="C73" i="2" s="1"/>
  <c r="D73" i="2" s="1"/>
  <c r="D74" i="2" s="1"/>
  <c r="Z3" i="2"/>
  <c r="C71" i="2" s="1"/>
  <c r="D71" i="2" s="1"/>
  <c r="D72" i="2" s="1"/>
  <c r="Z2" i="2"/>
  <c r="C69" i="2" s="1"/>
  <c r="D69" i="2" s="1"/>
  <c r="D70" i="2" s="1"/>
  <c r="Z1" i="2"/>
  <c r="Y12" i="2"/>
  <c r="C67" i="2" s="1"/>
  <c r="D67" i="2" s="1"/>
  <c r="D68" i="2" s="1"/>
  <c r="Y11" i="2"/>
  <c r="C65" i="2" s="1"/>
  <c r="D65" i="2" s="1"/>
  <c r="D66" i="2" s="1"/>
  <c r="Y10" i="2"/>
  <c r="C63" i="2" s="1"/>
  <c r="D63" i="2" s="1"/>
  <c r="D64" i="2" s="1"/>
  <c r="Y9" i="2"/>
  <c r="C61" i="2" s="1"/>
  <c r="D61" i="2" s="1"/>
  <c r="D62" i="2" s="1"/>
  <c r="Y8" i="2"/>
  <c r="C59" i="2" s="1"/>
  <c r="D59" i="2" s="1"/>
  <c r="D60" i="2" s="1"/>
  <c r="Y7" i="2"/>
  <c r="C57" i="2" s="1"/>
  <c r="D57" i="2" s="1"/>
  <c r="D58" i="2" s="1"/>
  <c r="Y6" i="2"/>
  <c r="C55" i="2" s="1"/>
  <c r="D55" i="2" s="1"/>
  <c r="D56" i="2" s="1"/>
  <c r="Y5" i="2"/>
  <c r="C53" i="2" s="1"/>
  <c r="D53" i="2" s="1"/>
  <c r="D54" i="2" s="1"/>
  <c r="Y4" i="2"/>
  <c r="C51" i="2" s="1"/>
  <c r="D51" i="2" s="1"/>
  <c r="D52" i="2" s="1"/>
  <c r="Y3" i="2"/>
  <c r="C49" i="2" s="1"/>
  <c r="D49" i="2" s="1"/>
  <c r="D50" i="2" s="1"/>
  <c r="Y2" i="2"/>
  <c r="C47" i="2" s="1"/>
  <c r="D47" i="2" s="1"/>
  <c r="D48" i="2" s="1"/>
  <c r="Y1" i="2"/>
  <c r="X12" i="2"/>
  <c r="C45" i="2" s="1"/>
  <c r="D45" i="2" s="1"/>
  <c r="D46" i="2" s="1"/>
  <c r="X11" i="2"/>
  <c r="C43" i="2" s="1"/>
  <c r="D43" i="2" s="1"/>
  <c r="D44" i="2" s="1"/>
  <c r="X10" i="2"/>
  <c r="C41" i="2" s="1"/>
  <c r="D41" i="2" s="1"/>
  <c r="D42" i="2" s="1"/>
  <c r="X9" i="2"/>
  <c r="C39" i="2" s="1"/>
  <c r="D39" i="2" s="1"/>
  <c r="D40" i="2" s="1"/>
  <c r="X8" i="2"/>
  <c r="C37" i="2" s="1"/>
  <c r="D37" i="2" s="1"/>
  <c r="D38" i="2" s="1"/>
  <c r="X7" i="2"/>
  <c r="C35" i="2" s="1"/>
  <c r="D35" i="2" s="1"/>
  <c r="D36" i="2" s="1"/>
  <c r="X6" i="2"/>
  <c r="C33" i="2" s="1"/>
  <c r="D33" i="2" s="1"/>
  <c r="D34" i="2" s="1"/>
  <c r="X5" i="2"/>
  <c r="C31" i="2" s="1"/>
  <c r="D31" i="2" s="1"/>
  <c r="D32" i="2" s="1"/>
  <c r="X4" i="2"/>
  <c r="C29" i="2" s="1"/>
  <c r="D29" i="2" s="1"/>
  <c r="D30" i="2" s="1"/>
  <c r="X3" i="2"/>
  <c r="C27" i="2" s="1"/>
  <c r="D27" i="2" s="1"/>
  <c r="D28" i="2" s="1"/>
  <c r="X2" i="2"/>
  <c r="C25" i="2" s="1"/>
  <c r="D25" i="2" s="1"/>
  <c r="D26" i="2" s="1"/>
  <c r="X1" i="2"/>
  <c r="W12" i="2"/>
  <c r="C23" i="2" s="1"/>
  <c r="D23" i="2" s="1"/>
  <c r="D24" i="2" s="1"/>
  <c r="W11" i="2"/>
  <c r="C21" i="2" s="1"/>
  <c r="D21" i="2" s="1"/>
  <c r="D22" i="2" s="1"/>
  <c r="W10" i="2"/>
  <c r="C19" i="2" s="1"/>
  <c r="D19" i="2" s="1"/>
  <c r="D20" i="2" s="1"/>
  <c r="W9" i="2"/>
  <c r="C17" i="2" s="1"/>
  <c r="D17" i="2" s="1"/>
  <c r="D18" i="2" s="1"/>
  <c r="W8" i="2"/>
  <c r="C15" i="2" s="1"/>
  <c r="D15" i="2" s="1"/>
  <c r="D16" i="2" s="1"/>
  <c r="W7" i="2"/>
  <c r="C13" i="2" s="1"/>
  <c r="D13" i="2" s="1"/>
  <c r="D14" i="2" s="1"/>
  <c r="W6" i="2"/>
  <c r="C11" i="2" s="1"/>
  <c r="D11" i="2" s="1"/>
  <c r="D12" i="2" s="1"/>
  <c r="W5" i="2"/>
  <c r="C9" i="2" s="1"/>
  <c r="D9" i="2" s="1"/>
  <c r="D10" i="2" s="1"/>
  <c r="W4" i="2"/>
  <c r="C7" i="2" s="1"/>
  <c r="D7" i="2" s="1"/>
  <c r="D8" i="2" s="1"/>
  <c r="W3" i="2"/>
  <c r="C5" i="2" s="1"/>
  <c r="D5" i="2" s="1"/>
  <c r="D6" i="2" s="1"/>
  <c r="W2" i="2"/>
  <c r="C3" i="2" s="1"/>
  <c r="D3" i="2" s="1"/>
  <c r="D4" i="2" s="1"/>
  <c r="W1" i="2"/>
  <c r="V12" i="2"/>
  <c r="A23" i="2" s="1"/>
  <c r="A130" i="2" s="1"/>
  <c r="V11" i="2"/>
  <c r="A21" i="2" s="1"/>
  <c r="V10" i="2"/>
  <c r="A19" i="2" s="1"/>
  <c r="K19" i="2" s="1"/>
  <c r="V9" i="2"/>
  <c r="A17" i="2" s="1"/>
  <c r="V8" i="2"/>
  <c r="A15" i="2" s="1"/>
  <c r="V7" i="2"/>
  <c r="A13" i="2" s="1"/>
  <c r="V6" i="2"/>
  <c r="A11" i="2" s="1"/>
  <c r="V5" i="2"/>
  <c r="A9" i="2" s="1"/>
  <c r="V4" i="2"/>
  <c r="A7" i="2" s="1"/>
  <c r="V3" i="2"/>
  <c r="A5" i="2" s="1"/>
  <c r="V2" i="2"/>
  <c r="A3" i="2" s="1"/>
  <c r="V1" i="2"/>
  <c r="L112" i="2"/>
  <c r="K112" i="2"/>
  <c r="L111" i="2"/>
  <c r="D182" i="2" s="1"/>
  <c r="L110" i="2"/>
  <c r="K110" i="2"/>
  <c r="L109" i="2"/>
  <c r="D181" i="2" s="1"/>
  <c r="L108" i="2"/>
  <c r="K108" i="2"/>
  <c r="L107" i="2"/>
  <c r="D180" i="2" s="1"/>
  <c r="L106" i="2"/>
  <c r="K106" i="2"/>
  <c r="L105" i="2"/>
  <c r="D179" i="2" s="1"/>
  <c r="L104" i="2"/>
  <c r="K104" i="2"/>
  <c r="L103" i="2"/>
  <c r="D178" i="2" s="1"/>
  <c r="L102" i="2"/>
  <c r="K102" i="2"/>
  <c r="L101" i="2"/>
  <c r="D177" i="2" s="1"/>
  <c r="L100" i="2"/>
  <c r="K100" i="2"/>
  <c r="L99" i="2"/>
  <c r="D176" i="2" s="1"/>
  <c r="L98" i="2"/>
  <c r="K98" i="2"/>
  <c r="L97" i="2"/>
  <c r="D175" i="2" s="1"/>
  <c r="L96" i="2"/>
  <c r="K96" i="2"/>
  <c r="L95" i="2"/>
  <c r="D174" i="2" s="1"/>
  <c r="L94" i="2"/>
  <c r="K94" i="2"/>
  <c r="L93" i="2"/>
  <c r="D173" i="2" s="1"/>
  <c r="L92" i="2"/>
  <c r="K92" i="2"/>
  <c r="L91" i="2"/>
  <c r="D172" i="2" s="1"/>
  <c r="G171" i="2" s="1"/>
  <c r="L90" i="2"/>
  <c r="K90" i="2"/>
  <c r="L89" i="2"/>
  <c r="D169" i="2" s="1"/>
  <c r="L88" i="2"/>
  <c r="K88" i="2"/>
  <c r="L87" i="2"/>
  <c r="D168" i="2" s="1"/>
  <c r="L86" i="2"/>
  <c r="K86" i="2"/>
  <c r="L85" i="2"/>
  <c r="D167" i="2" s="1"/>
  <c r="L84" i="2"/>
  <c r="K84" i="2"/>
  <c r="L83" i="2"/>
  <c r="D166" i="2" s="1"/>
  <c r="L82" i="2"/>
  <c r="K82" i="2"/>
  <c r="L81" i="2"/>
  <c r="D165" i="2" s="1"/>
  <c r="L80" i="2"/>
  <c r="K80" i="2"/>
  <c r="L79" i="2"/>
  <c r="D164" i="2" s="1"/>
  <c r="L78" i="2"/>
  <c r="K78" i="2"/>
  <c r="L77" i="2"/>
  <c r="D163" i="2" s="1"/>
  <c r="L76" i="2"/>
  <c r="K76" i="2"/>
  <c r="L75" i="2"/>
  <c r="D162" i="2" s="1"/>
  <c r="L74" i="2"/>
  <c r="K74" i="2"/>
  <c r="L73" i="2"/>
  <c r="D161" i="2" s="1"/>
  <c r="L72" i="2"/>
  <c r="K72" i="2"/>
  <c r="L71" i="2"/>
  <c r="D160" i="2" s="1"/>
  <c r="L70" i="2"/>
  <c r="K70" i="2"/>
  <c r="L69" i="2"/>
  <c r="D159" i="2" s="1"/>
  <c r="G158" i="2" s="1"/>
  <c r="L68" i="2"/>
  <c r="K68" i="2"/>
  <c r="L67" i="2"/>
  <c r="D156" i="2" s="1"/>
  <c r="L66" i="2"/>
  <c r="K66" i="2"/>
  <c r="L65" i="2"/>
  <c r="D155" i="2" s="1"/>
  <c r="L64" i="2"/>
  <c r="K64" i="2"/>
  <c r="L63" i="2"/>
  <c r="D154" i="2" s="1"/>
  <c r="L62" i="2"/>
  <c r="K62" i="2"/>
  <c r="L61" i="2"/>
  <c r="D153" i="2" s="1"/>
  <c r="L60" i="2"/>
  <c r="K60" i="2"/>
  <c r="L59" i="2"/>
  <c r="D152" i="2" s="1"/>
  <c r="L58" i="2"/>
  <c r="K58" i="2"/>
  <c r="L57" i="2"/>
  <c r="D151" i="2" s="1"/>
  <c r="L56" i="2"/>
  <c r="K56" i="2"/>
  <c r="L55" i="2"/>
  <c r="D150" i="2" s="1"/>
  <c r="L54" i="2"/>
  <c r="K54" i="2"/>
  <c r="L53" i="2"/>
  <c r="D149" i="2" s="1"/>
  <c r="L52" i="2"/>
  <c r="K52" i="2"/>
  <c r="L51" i="2"/>
  <c r="D148" i="2" s="1"/>
  <c r="L50" i="2"/>
  <c r="K50" i="2"/>
  <c r="L49" i="2"/>
  <c r="D147" i="2" s="1"/>
  <c r="L48" i="2"/>
  <c r="K48" i="2"/>
  <c r="L47" i="2"/>
  <c r="D146" i="2" s="1"/>
  <c r="G145" i="2" s="1"/>
  <c r="L46" i="2"/>
  <c r="K46" i="2"/>
  <c r="L45" i="2"/>
  <c r="D143" i="2" s="1"/>
  <c r="L44" i="2"/>
  <c r="K44" i="2"/>
  <c r="L43" i="2"/>
  <c r="D142" i="2" s="1"/>
  <c r="L42" i="2"/>
  <c r="K42" i="2"/>
  <c r="L41" i="2"/>
  <c r="D141" i="2" s="1"/>
  <c r="L40" i="2"/>
  <c r="K40" i="2"/>
  <c r="L39" i="2"/>
  <c r="D140" i="2" s="1"/>
  <c r="L38" i="2"/>
  <c r="K38" i="2"/>
  <c r="L37" i="2"/>
  <c r="D139" i="2" s="1"/>
  <c r="L36" i="2"/>
  <c r="K36" i="2"/>
  <c r="L35" i="2"/>
  <c r="D138" i="2" s="1"/>
  <c r="L34" i="2"/>
  <c r="K34" i="2"/>
  <c r="L33" i="2"/>
  <c r="D137" i="2" s="1"/>
  <c r="L32" i="2"/>
  <c r="K32" i="2"/>
  <c r="L31" i="2"/>
  <c r="D136" i="2" s="1"/>
  <c r="L30" i="2"/>
  <c r="K30" i="2"/>
  <c r="L29" i="2"/>
  <c r="D135" i="2" s="1"/>
  <c r="L28" i="2"/>
  <c r="K28" i="2"/>
  <c r="L27" i="2"/>
  <c r="D134" i="2" s="1"/>
  <c r="L26" i="2"/>
  <c r="K26" i="2"/>
  <c r="L25" i="2"/>
  <c r="D133" i="2" s="1"/>
  <c r="G132" i="2" s="1"/>
  <c r="L24" i="2"/>
  <c r="K24" i="2"/>
  <c r="L23" i="2"/>
  <c r="D130" i="2" s="1"/>
  <c r="L22" i="2"/>
  <c r="K22" i="2"/>
  <c r="L21" i="2"/>
  <c r="D129" i="2" s="1"/>
  <c r="L20" i="2"/>
  <c r="K20" i="2"/>
  <c r="L19" i="2"/>
  <c r="D128" i="2" s="1"/>
  <c r="L18" i="2"/>
  <c r="K18" i="2"/>
  <c r="L17" i="2"/>
  <c r="D127" i="2" s="1"/>
  <c r="L16" i="2"/>
  <c r="K16" i="2"/>
  <c r="L15" i="2"/>
  <c r="D126" i="2" s="1"/>
  <c r="L14" i="2"/>
  <c r="K14" i="2"/>
  <c r="L13" i="2"/>
  <c r="D125" i="2" s="1"/>
  <c r="L12" i="2"/>
  <c r="K12" i="2"/>
  <c r="L11" i="2"/>
  <c r="D124" i="2" s="1"/>
  <c r="L10" i="2"/>
  <c r="K10" i="2"/>
  <c r="L9" i="2"/>
  <c r="D123" i="2" s="1"/>
  <c r="L8" i="2"/>
  <c r="K8" i="2"/>
  <c r="L7" i="2"/>
  <c r="D122" i="2" s="1"/>
  <c r="L6" i="2"/>
  <c r="K6" i="2"/>
  <c r="L5" i="2"/>
  <c r="D121" i="2" s="1"/>
  <c r="L4" i="2"/>
  <c r="K4" i="2"/>
  <c r="L3" i="2"/>
  <c r="D120" i="2" s="1"/>
  <c r="G119" i="2" s="1"/>
  <c r="A27" i="2" l="1"/>
  <c r="A134" i="2" s="1"/>
  <c r="K5" i="2"/>
  <c r="C121" i="2" s="1"/>
  <c r="G121" i="2" s="1"/>
  <c r="B142" i="2"/>
  <c r="T23" i="2" s="1"/>
  <c r="A37" i="2"/>
  <c r="K37" i="2" s="1"/>
  <c r="M37" i="2" s="1"/>
  <c r="N37" i="2" s="1"/>
  <c r="K15" i="2"/>
  <c r="M15" i="2" s="1"/>
  <c r="N15" i="2" s="1"/>
  <c r="A126" i="2"/>
  <c r="A39" i="2"/>
  <c r="K17" i="2"/>
  <c r="M17" i="2" s="1"/>
  <c r="N17" i="2" s="1"/>
  <c r="A127" i="2"/>
  <c r="A128" i="2"/>
  <c r="B124" i="2"/>
  <c r="T7" i="2" s="1"/>
  <c r="B162" i="2"/>
  <c r="T39" i="2" s="1"/>
  <c r="B180" i="2"/>
  <c r="T55" i="2" s="1"/>
  <c r="A41" i="2"/>
  <c r="K7" i="2"/>
  <c r="M7" i="2" s="1"/>
  <c r="N7" i="2" s="1"/>
  <c r="A29" i="2"/>
  <c r="A51" i="2" s="1"/>
  <c r="A33" i="2"/>
  <c r="K11" i="2"/>
  <c r="C124" i="2" s="1"/>
  <c r="G124" i="2" s="1"/>
  <c r="A35" i="2"/>
  <c r="K35" i="2" s="1"/>
  <c r="M35" i="2" s="1"/>
  <c r="N35" i="2" s="1"/>
  <c r="K13" i="2"/>
  <c r="M13" i="2" s="1"/>
  <c r="N13" i="2" s="1"/>
  <c r="K9" i="2"/>
  <c r="C123" i="2" s="1"/>
  <c r="G123" i="2" s="1"/>
  <c r="A123" i="2"/>
  <c r="A31" i="2"/>
  <c r="K21" i="2"/>
  <c r="M21" i="2" s="1"/>
  <c r="N21" i="2" s="1"/>
  <c r="A129" i="2"/>
  <c r="A43" i="2"/>
  <c r="A120" i="2"/>
  <c r="A25" i="2"/>
  <c r="A133" i="2" s="1"/>
  <c r="K3" i="2"/>
  <c r="C120" i="2" s="1"/>
  <c r="G120" i="2" s="1"/>
  <c r="B148" i="2"/>
  <c r="T27" i="2" s="1"/>
  <c r="B129" i="2"/>
  <c r="T12" i="2" s="1"/>
  <c r="B149" i="2"/>
  <c r="T28" i="2" s="1"/>
  <c r="B167" i="2"/>
  <c r="T44" i="2" s="1"/>
  <c r="B130" i="2"/>
  <c r="T13" i="2" s="1"/>
  <c r="B150" i="2"/>
  <c r="T29" i="2" s="1"/>
  <c r="B168" i="2"/>
  <c r="T45" i="2" s="1"/>
  <c r="B151" i="2"/>
  <c r="T30" i="2" s="1"/>
  <c r="B128" i="2"/>
  <c r="T11" i="2" s="1"/>
  <c r="B134" i="2"/>
  <c r="T15" i="2" s="1"/>
  <c r="B152" i="2"/>
  <c r="T31" i="2" s="1"/>
  <c r="B172" i="2"/>
  <c r="T47" i="2" s="1"/>
  <c r="A45" i="2"/>
  <c r="K45" i="2" s="1"/>
  <c r="M45" i="2" s="1"/>
  <c r="N45" i="2" s="1"/>
  <c r="B133" i="2"/>
  <c r="T14" i="2" s="1"/>
  <c r="B135" i="2"/>
  <c r="T16" i="2" s="1"/>
  <c r="B153" i="2"/>
  <c r="T32" i="2" s="1"/>
  <c r="B173" i="2"/>
  <c r="T48" i="2" s="1"/>
  <c r="B169" i="2"/>
  <c r="T46" i="2" s="1"/>
  <c r="A121" i="2"/>
  <c r="B136" i="2"/>
  <c r="T17" i="2" s="1"/>
  <c r="B154" i="2"/>
  <c r="T33" i="2" s="1"/>
  <c r="B174" i="2"/>
  <c r="T49" i="2" s="1"/>
  <c r="B166" i="2"/>
  <c r="T43" i="2" s="1"/>
  <c r="B137" i="2"/>
  <c r="T18" i="2" s="1"/>
  <c r="B155" i="2"/>
  <c r="T34" i="2" s="1"/>
  <c r="B175" i="2"/>
  <c r="T50" i="2" s="1"/>
  <c r="B120" i="2"/>
  <c r="T3" i="2" s="1"/>
  <c r="B138" i="2"/>
  <c r="T19" i="2" s="1"/>
  <c r="B156" i="2"/>
  <c r="T35" i="2" s="1"/>
  <c r="B176" i="2"/>
  <c r="T51" i="2" s="1"/>
  <c r="B121" i="2"/>
  <c r="T4" i="2" s="1"/>
  <c r="B139" i="2"/>
  <c r="T20" i="2" s="1"/>
  <c r="B159" i="2"/>
  <c r="T36" i="2" s="1"/>
  <c r="B177" i="2"/>
  <c r="T52" i="2" s="1"/>
  <c r="B122" i="2"/>
  <c r="T5" i="2" s="1"/>
  <c r="B140" i="2"/>
  <c r="T21" i="2" s="1"/>
  <c r="B160" i="2"/>
  <c r="T37" i="2" s="1"/>
  <c r="B178" i="2"/>
  <c r="T53" i="2" s="1"/>
  <c r="B123" i="2"/>
  <c r="T6" i="2" s="1"/>
  <c r="B141" i="2"/>
  <c r="T22" i="2" s="1"/>
  <c r="B161" i="2"/>
  <c r="T38" i="2" s="1"/>
  <c r="B179" i="2"/>
  <c r="T54" i="2" s="1"/>
  <c r="K23" i="2"/>
  <c r="C130" i="2" s="1"/>
  <c r="G130" i="2" s="1"/>
  <c r="B125" i="2"/>
  <c r="T8" i="2" s="1"/>
  <c r="B143" i="2"/>
  <c r="T24" i="2" s="1"/>
  <c r="B163" i="2"/>
  <c r="T40" i="2" s="1"/>
  <c r="B181" i="2"/>
  <c r="T56" i="2" s="1"/>
  <c r="B126" i="2"/>
  <c r="T9" i="2" s="1"/>
  <c r="B146" i="2"/>
  <c r="T25" i="2" s="1"/>
  <c r="B164" i="2"/>
  <c r="T41" i="2" s="1"/>
  <c r="B182" i="2"/>
  <c r="T57" i="2" s="1"/>
  <c r="B127" i="2"/>
  <c r="T10" i="2" s="1"/>
  <c r="B147" i="2"/>
  <c r="T26" i="2" s="1"/>
  <c r="B165" i="2"/>
  <c r="T42" i="2" s="1"/>
  <c r="A122" i="2"/>
  <c r="M10" i="2"/>
  <c r="N10" i="2" s="1"/>
  <c r="M18" i="2"/>
  <c r="N18" i="2" s="1"/>
  <c r="M26" i="2"/>
  <c r="N26" i="2" s="1"/>
  <c r="M34" i="2"/>
  <c r="N34" i="2" s="1"/>
  <c r="M42" i="2"/>
  <c r="N42" i="2" s="1"/>
  <c r="M50" i="2"/>
  <c r="N50" i="2" s="1"/>
  <c r="M58" i="2"/>
  <c r="N58" i="2" s="1"/>
  <c r="M66" i="2"/>
  <c r="N66" i="2" s="1"/>
  <c r="M74" i="2"/>
  <c r="N74" i="2" s="1"/>
  <c r="M82" i="2"/>
  <c r="N82" i="2" s="1"/>
  <c r="M98" i="2"/>
  <c r="N98" i="2" s="1"/>
  <c r="M106" i="2"/>
  <c r="N106" i="2" s="1"/>
  <c r="M90" i="2"/>
  <c r="N90" i="2" s="1"/>
  <c r="M6" i="2"/>
  <c r="N6" i="2" s="1"/>
  <c r="M14" i="2"/>
  <c r="N14" i="2" s="1"/>
  <c r="M22" i="2"/>
  <c r="N22" i="2" s="1"/>
  <c r="M30" i="2"/>
  <c r="N30" i="2" s="1"/>
  <c r="M38" i="2"/>
  <c r="N38" i="2" s="1"/>
  <c r="M46" i="2"/>
  <c r="N46" i="2" s="1"/>
  <c r="M54" i="2"/>
  <c r="N54" i="2" s="1"/>
  <c r="M62" i="2"/>
  <c r="N62" i="2" s="1"/>
  <c r="M70" i="2"/>
  <c r="N70" i="2" s="1"/>
  <c r="M78" i="2"/>
  <c r="N78" i="2" s="1"/>
  <c r="M86" i="2"/>
  <c r="N86" i="2" s="1"/>
  <c r="M94" i="2"/>
  <c r="N94" i="2" s="1"/>
  <c r="M102" i="2"/>
  <c r="N102" i="2" s="1"/>
  <c r="M110" i="2"/>
  <c r="N110" i="2" s="1"/>
  <c r="M19" i="2"/>
  <c r="N19" i="2" s="1"/>
  <c r="M4" i="2"/>
  <c r="N4" i="2" s="1"/>
  <c r="M12" i="2"/>
  <c r="N12" i="2" s="1"/>
  <c r="M20" i="2"/>
  <c r="N20" i="2" s="1"/>
  <c r="M28" i="2"/>
  <c r="N28" i="2" s="1"/>
  <c r="M36" i="2"/>
  <c r="N36" i="2" s="1"/>
  <c r="M44" i="2"/>
  <c r="N44" i="2" s="1"/>
  <c r="M52" i="2"/>
  <c r="N52" i="2" s="1"/>
  <c r="M60" i="2"/>
  <c r="N60" i="2" s="1"/>
  <c r="M68" i="2"/>
  <c r="N68" i="2" s="1"/>
  <c r="M76" i="2"/>
  <c r="N76" i="2" s="1"/>
  <c r="M84" i="2"/>
  <c r="N84" i="2" s="1"/>
  <c r="M92" i="2"/>
  <c r="N92" i="2" s="1"/>
  <c r="M100" i="2"/>
  <c r="N100" i="2" s="1"/>
  <c r="M108" i="2"/>
  <c r="N108" i="2" s="1"/>
  <c r="C128" i="2"/>
  <c r="G128" i="2" s="1"/>
  <c r="M8" i="2"/>
  <c r="N8" i="2" s="1"/>
  <c r="M16" i="2"/>
  <c r="N16" i="2" s="1"/>
  <c r="M24" i="2"/>
  <c r="N24" i="2" s="1"/>
  <c r="M32" i="2"/>
  <c r="N32" i="2" s="1"/>
  <c r="M40" i="2"/>
  <c r="N40" i="2" s="1"/>
  <c r="M48" i="2"/>
  <c r="N48" i="2" s="1"/>
  <c r="M56" i="2"/>
  <c r="N56" i="2" s="1"/>
  <c r="M64" i="2"/>
  <c r="N64" i="2" s="1"/>
  <c r="M72" i="2"/>
  <c r="N72" i="2" s="1"/>
  <c r="M80" i="2"/>
  <c r="N80" i="2" s="1"/>
  <c r="M88" i="2"/>
  <c r="N88" i="2" s="1"/>
  <c r="M96" i="2"/>
  <c r="N96" i="2" s="1"/>
  <c r="M104" i="2"/>
  <c r="N104" i="2" s="1"/>
  <c r="M112" i="2"/>
  <c r="N112" i="2" s="1"/>
  <c r="K33" i="2" l="1"/>
  <c r="M33" i="2" s="1"/>
  <c r="N33" i="2" s="1"/>
  <c r="O33" i="2" s="1"/>
  <c r="O34" i="2" s="1"/>
  <c r="P34" i="2" s="1"/>
  <c r="Q34" i="2" s="1"/>
  <c r="M5" i="2"/>
  <c r="N5" i="2" s="1"/>
  <c r="O5" i="2" s="1"/>
  <c r="O6" i="2" s="1"/>
  <c r="P6" i="2" s="1"/>
  <c r="Q6" i="2" s="1"/>
  <c r="C143" i="2"/>
  <c r="G143" i="2" s="1"/>
  <c r="C127" i="2"/>
  <c r="G127" i="2" s="1"/>
  <c r="A67" i="2"/>
  <c r="A156" i="2" s="1"/>
  <c r="M11" i="2"/>
  <c r="N11" i="2" s="1"/>
  <c r="O11" i="2" s="1"/>
  <c r="O12" i="2" s="1"/>
  <c r="P12" i="2" s="1"/>
  <c r="Q12" i="2" s="1"/>
  <c r="M9" i="2"/>
  <c r="N9" i="2" s="1"/>
  <c r="O9" i="2" s="1"/>
  <c r="O10" i="2" s="1"/>
  <c r="P10" i="2" s="1"/>
  <c r="Q10" i="2" s="1"/>
  <c r="K27" i="2"/>
  <c r="A49" i="2"/>
  <c r="A147" i="2" s="1"/>
  <c r="C129" i="2"/>
  <c r="G129" i="2" s="1"/>
  <c r="C126" i="2"/>
  <c r="G126" i="2" s="1"/>
  <c r="A139" i="2"/>
  <c r="C125" i="2"/>
  <c r="G125" i="2" s="1"/>
  <c r="A143" i="2"/>
  <c r="A59" i="2"/>
  <c r="K59" i="2" s="1"/>
  <c r="A63" i="2"/>
  <c r="K41" i="2"/>
  <c r="A141" i="2"/>
  <c r="M23" i="2"/>
  <c r="N23" i="2" s="1"/>
  <c r="O23" i="2" s="1"/>
  <c r="O24" i="2" s="1"/>
  <c r="P24" i="2" s="1"/>
  <c r="Q24" i="2" s="1"/>
  <c r="C122" i="2"/>
  <c r="G122" i="2" s="1"/>
  <c r="C139" i="2"/>
  <c r="G139" i="2" s="1"/>
  <c r="A61" i="2"/>
  <c r="K39" i="2"/>
  <c r="A140" i="2"/>
  <c r="A142" i="2"/>
  <c r="A65" i="2"/>
  <c r="K43" i="2"/>
  <c r="A136" i="2"/>
  <c r="K31" i="2"/>
  <c r="A53" i="2"/>
  <c r="M3" i="2"/>
  <c r="N3" i="2" s="1"/>
  <c r="O3" i="2" s="1"/>
  <c r="O4" i="2" s="1"/>
  <c r="P4" i="2" s="1"/>
  <c r="Q4" i="2" s="1"/>
  <c r="A57" i="2"/>
  <c r="K25" i="2"/>
  <c r="A47" i="2"/>
  <c r="K29" i="2"/>
  <c r="A135" i="2"/>
  <c r="A55" i="2"/>
  <c r="A77" i="2" s="1"/>
  <c r="C138" i="2"/>
  <c r="G138" i="2" s="1"/>
  <c r="A73" i="2"/>
  <c r="A148" i="2"/>
  <c r="K51" i="2"/>
  <c r="O17" i="2"/>
  <c r="O18" i="2" s="1"/>
  <c r="P18" i="2" s="1"/>
  <c r="Q18" i="2" s="1"/>
  <c r="O21" i="2"/>
  <c r="O22" i="2" s="1"/>
  <c r="P22" i="2" s="1"/>
  <c r="Q22" i="2" s="1"/>
  <c r="O13" i="2"/>
  <c r="O14" i="2" s="1"/>
  <c r="P14" i="2" s="1"/>
  <c r="Q14" i="2" s="1"/>
  <c r="O35" i="2"/>
  <c r="P35" i="2" s="1"/>
  <c r="O37" i="2"/>
  <c r="O38" i="2" s="1"/>
  <c r="P38" i="2" s="1"/>
  <c r="Q38" i="2" s="1"/>
  <c r="O15" i="2"/>
  <c r="O16" i="2" s="1"/>
  <c r="P16" i="2" s="1"/>
  <c r="Q16" i="2" s="1"/>
  <c r="O45" i="2"/>
  <c r="O46" i="2" s="1"/>
  <c r="P46" i="2" s="1"/>
  <c r="Q46" i="2" s="1"/>
  <c r="O7" i="2"/>
  <c r="P7" i="2" s="1"/>
  <c r="O19" i="2"/>
  <c r="P19" i="2" s="1"/>
  <c r="K49" i="2" l="1"/>
  <c r="M49" i="2" s="1"/>
  <c r="N49" i="2" s="1"/>
  <c r="O49" i="2" s="1"/>
  <c r="O50" i="2" s="1"/>
  <c r="P50" i="2" s="1"/>
  <c r="Q50" i="2" s="1"/>
  <c r="A71" i="2"/>
  <c r="K71" i="2" s="1"/>
  <c r="K67" i="2"/>
  <c r="C156" i="2" s="1"/>
  <c r="G156" i="2" s="1"/>
  <c r="A89" i="2"/>
  <c r="A111" i="2" s="1"/>
  <c r="C137" i="2"/>
  <c r="G137" i="2" s="1"/>
  <c r="P33" i="2"/>
  <c r="Q33" i="2" s="1"/>
  <c r="P9" i="2"/>
  <c r="E123" i="2" s="1"/>
  <c r="S6" i="2" s="1"/>
  <c r="A81" i="2"/>
  <c r="A103" i="2" s="1"/>
  <c r="C134" i="2"/>
  <c r="G134" i="2" s="1"/>
  <c r="M27" i="2"/>
  <c r="N27" i="2" s="1"/>
  <c r="O27" i="2" s="1"/>
  <c r="O28" i="2" s="1"/>
  <c r="P28" i="2" s="1"/>
  <c r="Q28" i="2" s="1"/>
  <c r="A152" i="2"/>
  <c r="K55" i="2"/>
  <c r="M55" i="2" s="1"/>
  <c r="N55" i="2" s="1"/>
  <c r="O55" i="2" s="1"/>
  <c r="O56" i="2" s="1"/>
  <c r="P56" i="2" s="1"/>
  <c r="Q56" i="2" s="1"/>
  <c r="C140" i="2"/>
  <c r="G140" i="2" s="1"/>
  <c r="M39" i="2"/>
  <c r="N39" i="2" s="1"/>
  <c r="O39" i="2" s="1"/>
  <c r="O40" i="2" s="1"/>
  <c r="P40" i="2" s="1"/>
  <c r="Q40" i="2" s="1"/>
  <c r="K61" i="2"/>
  <c r="A83" i="2"/>
  <c r="A153" i="2"/>
  <c r="C141" i="2"/>
  <c r="G141" i="2" s="1"/>
  <c r="M41" i="2"/>
  <c r="N41" i="2" s="1"/>
  <c r="O41" i="2" s="1"/>
  <c r="O42" i="2" s="1"/>
  <c r="P42" i="2" s="1"/>
  <c r="Q42" i="2" s="1"/>
  <c r="A154" i="2"/>
  <c r="A85" i="2"/>
  <c r="K63" i="2"/>
  <c r="M59" i="2"/>
  <c r="N59" i="2" s="1"/>
  <c r="O59" i="2" s="1"/>
  <c r="O60" i="2" s="1"/>
  <c r="P60" i="2" s="1"/>
  <c r="Q60" i="2" s="1"/>
  <c r="C152" i="2"/>
  <c r="G152" i="2" s="1"/>
  <c r="A79" i="2"/>
  <c r="K57" i="2"/>
  <c r="A75" i="2"/>
  <c r="A149" i="2"/>
  <c r="K53" i="2"/>
  <c r="M31" i="2"/>
  <c r="N31" i="2" s="1"/>
  <c r="O31" i="2" s="1"/>
  <c r="O32" i="2" s="1"/>
  <c r="P32" i="2" s="1"/>
  <c r="Q32" i="2" s="1"/>
  <c r="C136" i="2"/>
  <c r="G136" i="2" s="1"/>
  <c r="C135" i="2"/>
  <c r="G135" i="2" s="1"/>
  <c r="M29" i="2"/>
  <c r="N29" i="2" s="1"/>
  <c r="C142" i="2"/>
  <c r="G142" i="2" s="1"/>
  <c r="M43" i="2"/>
  <c r="N43" i="2" s="1"/>
  <c r="O43" i="2" s="1"/>
  <c r="P43" i="2" s="1"/>
  <c r="E142" i="2" s="1"/>
  <c r="S23" i="2" s="1"/>
  <c r="A69" i="2"/>
  <c r="A146" i="2"/>
  <c r="K47" i="2"/>
  <c r="A155" i="2"/>
  <c r="A87" i="2"/>
  <c r="K65" i="2"/>
  <c r="C133" i="2"/>
  <c r="G133" i="2" s="1"/>
  <c r="M25" i="2"/>
  <c r="N25" i="2" s="1"/>
  <c r="O25" i="2" s="1"/>
  <c r="O26" i="2" s="1"/>
  <c r="P26" i="2" s="1"/>
  <c r="Q26" i="2" s="1"/>
  <c r="C148" i="2"/>
  <c r="G148" i="2" s="1"/>
  <c r="M51" i="2"/>
  <c r="N51" i="2" s="1"/>
  <c r="A95" i="2"/>
  <c r="K73" i="2"/>
  <c r="A161" i="2"/>
  <c r="K77" i="2"/>
  <c r="A99" i="2"/>
  <c r="P17" i="2"/>
  <c r="E127" i="2" s="1"/>
  <c r="P13" i="2"/>
  <c r="E125" i="2" s="1"/>
  <c r="S8" i="2" s="1"/>
  <c r="P21" i="2"/>
  <c r="Q21" i="2" s="1"/>
  <c r="O36" i="2"/>
  <c r="P36" i="2" s="1"/>
  <c r="Q36" i="2" s="1"/>
  <c r="P37" i="2"/>
  <c r="E139" i="2" s="1"/>
  <c r="S20" i="2" s="1"/>
  <c r="P11" i="2"/>
  <c r="E124" i="2" s="1"/>
  <c r="S7" i="2" s="1"/>
  <c r="O8" i="2"/>
  <c r="P8" i="2" s="1"/>
  <c r="Q8" i="2" s="1"/>
  <c r="P23" i="2"/>
  <c r="Q23" i="2" s="1"/>
  <c r="P15" i="2"/>
  <c r="E126" i="2" s="1"/>
  <c r="S9" i="2" s="1"/>
  <c r="P45" i="2"/>
  <c r="O20" i="2"/>
  <c r="P20" i="2" s="1"/>
  <c r="Q20" i="2" s="1"/>
  <c r="P3" i="2"/>
  <c r="E120" i="2" s="1"/>
  <c r="S3" i="2" s="1"/>
  <c r="P5" i="2"/>
  <c r="E138" i="2"/>
  <c r="S19" i="2" s="1"/>
  <c r="Q35" i="2"/>
  <c r="E128" i="2"/>
  <c r="S11" i="2" s="1"/>
  <c r="Q19" i="2"/>
  <c r="E122" i="2"/>
  <c r="S5" i="2" s="1"/>
  <c r="Q7" i="2"/>
  <c r="K89" i="2" l="1"/>
  <c r="C169" i="2" s="1"/>
  <c r="G169" i="2" s="1"/>
  <c r="P27" i="2"/>
  <c r="Q27" i="2" s="1"/>
  <c r="A169" i="2"/>
  <c r="M67" i="2"/>
  <c r="N67" i="2" s="1"/>
  <c r="O67" i="2" s="1"/>
  <c r="O68" i="2" s="1"/>
  <c r="P68" i="2" s="1"/>
  <c r="Q68" i="2" s="1"/>
  <c r="A93" i="2"/>
  <c r="A173" i="2" s="1"/>
  <c r="C147" i="2"/>
  <c r="G147" i="2" s="1"/>
  <c r="A160" i="2"/>
  <c r="S10" i="2"/>
  <c r="E137" i="2"/>
  <c r="S18" i="2" s="1"/>
  <c r="Q9" i="2"/>
  <c r="K81" i="2"/>
  <c r="M81" i="2" s="1"/>
  <c r="N81" i="2" s="1"/>
  <c r="P41" i="2"/>
  <c r="E141" i="2" s="1"/>
  <c r="S22" i="2" s="1"/>
  <c r="A165" i="2"/>
  <c r="C150" i="2"/>
  <c r="G150" i="2" s="1"/>
  <c r="P49" i="2"/>
  <c r="Q49" i="2" s="1"/>
  <c r="K85" i="2"/>
  <c r="A167" i="2"/>
  <c r="A107" i="2"/>
  <c r="C154" i="2"/>
  <c r="G154" i="2" s="1"/>
  <c r="M63" i="2"/>
  <c r="N63" i="2" s="1"/>
  <c r="P39" i="2"/>
  <c r="E140" i="2" s="1"/>
  <c r="S21" i="2" s="1"/>
  <c r="A105" i="2"/>
  <c r="A166" i="2"/>
  <c r="K83" i="2"/>
  <c r="C153" i="2"/>
  <c r="G153" i="2" s="1"/>
  <c r="M61" i="2"/>
  <c r="N61" i="2" s="1"/>
  <c r="P59" i="2"/>
  <c r="C149" i="2"/>
  <c r="G149" i="2" s="1"/>
  <c r="M53" i="2"/>
  <c r="N53" i="2" s="1"/>
  <c r="M65" i="2"/>
  <c r="N65" i="2" s="1"/>
  <c r="C155" i="2"/>
  <c r="G155" i="2" s="1"/>
  <c r="A162" i="2"/>
  <c r="A97" i="2"/>
  <c r="K75" i="2"/>
  <c r="A109" i="2"/>
  <c r="A168" i="2"/>
  <c r="K87" i="2"/>
  <c r="M71" i="2"/>
  <c r="N71" i="2" s="1"/>
  <c r="C160" i="2"/>
  <c r="G160" i="2" s="1"/>
  <c r="O44" i="2"/>
  <c r="P44" i="2" s="1"/>
  <c r="Q44" i="2" s="1"/>
  <c r="M47" i="2"/>
  <c r="N47" i="2" s="1"/>
  <c r="C146" i="2"/>
  <c r="G146" i="2" s="1"/>
  <c r="P31" i="2"/>
  <c r="Q31" i="2" s="1"/>
  <c r="P25" i="2"/>
  <c r="Q25" i="2" s="1"/>
  <c r="A91" i="2"/>
  <c r="A159" i="2"/>
  <c r="K69" i="2"/>
  <c r="A178" i="2"/>
  <c r="K103" i="2"/>
  <c r="O29" i="2"/>
  <c r="O30" i="2" s="1"/>
  <c r="P30" i="2" s="1"/>
  <c r="Q30" i="2" s="1"/>
  <c r="M57" i="2"/>
  <c r="N57" i="2" s="1"/>
  <c r="C151" i="2"/>
  <c r="G151" i="2" s="1"/>
  <c r="Q43" i="2"/>
  <c r="K79" i="2"/>
  <c r="A101" i="2"/>
  <c r="M77" i="2"/>
  <c r="N77" i="2" s="1"/>
  <c r="C163" i="2"/>
  <c r="G163" i="2" s="1"/>
  <c r="C161" i="2"/>
  <c r="G161" i="2" s="1"/>
  <c r="M73" i="2"/>
  <c r="N73" i="2" s="1"/>
  <c r="K99" i="2"/>
  <c r="K111" i="2"/>
  <c r="A182" i="2"/>
  <c r="A174" i="2"/>
  <c r="K95" i="2"/>
  <c r="P55" i="2"/>
  <c r="E150" i="2" s="1"/>
  <c r="S29" i="2" s="1"/>
  <c r="O51" i="2"/>
  <c r="O52" i="2" s="1"/>
  <c r="P52" i="2" s="1"/>
  <c r="Q52" i="2" s="1"/>
  <c r="Q17" i="2"/>
  <c r="E129" i="2"/>
  <c r="Q13" i="2"/>
  <c r="Q11" i="2"/>
  <c r="E130" i="2"/>
  <c r="S13" i="2" s="1"/>
  <c r="Q37" i="2"/>
  <c r="Q3" i="2"/>
  <c r="Q15" i="2"/>
  <c r="Q45" i="2"/>
  <c r="E143" i="2"/>
  <c r="S24" i="2" s="1"/>
  <c r="E121" i="2"/>
  <c r="S4" i="2" s="1"/>
  <c r="Q5" i="2"/>
  <c r="M89" i="2" l="1"/>
  <c r="N89" i="2" s="1"/>
  <c r="O89" i="2" s="1"/>
  <c r="O90" i="2" s="1"/>
  <c r="P90" i="2" s="1"/>
  <c r="Q90" i="2" s="1"/>
  <c r="E134" i="2"/>
  <c r="S15" i="2" s="1"/>
  <c r="K93" i="2"/>
  <c r="C173" i="2" s="1"/>
  <c r="G173" i="2" s="1"/>
  <c r="S12" i="2"/>
  <c r="C165" i="2"/>
  <c r="G165" i="2" s="1"/>
  <c r="Q39" i="2"/>
  <c r="P29" i="2"/>
  <c r="Q29" i="2" s="1"/>
  <c r="Q41" i="2"/>
  <c r="P67" i="2"/>
  <c r="Q67" i="2" s="1"/>
  <c r="E147" i="2"/>
  <c r="S26" i="2" s="1"/>
  <c r="Q55" i="2"/>
  <c r="E136" i="2"/>
  <c r="S17" i="2" s="1"/>
  <c r="M85" i="2"/>
  <c r="N85" i="2" s="1"/>
  <c r="O85" i="2" s="1"/>
  <c r="O86" i="2" s="1"/>
  <c r="P86" i="2" s="1"/>
  <c r="Q86" i="2" s="1"/>
  <c r="C167" i="2"/>
  <c r="G167" i="2" s="1"/>
  <c r="Q59" i="2"/>
  <c r="E152" i="2"/>
  <c r="S31" i="2" s="1"/>
  <c r="O61" i="2"/>
  <c r="O62" i="2" s="1"/>
  <c r="P62" i="2" s="1"/>
  <c r="Q62" i="2" s="1"/>
  <c r="M83" i="2"/>
  <c r="N83" i="2" s="1"/>
  <c r="C166" i="2"/>
  <c r="G166" i="2" s="1"/>
  <c r="K105" i="2"/>
  <c r="A179" i="2"/>
  <c r="O63" i="2"/>
  <c r="O64" i="2" s="1"/>
  <c r="P64" i="2" s="1"/>
  <c r="Q64" i="2" s="1"/>
  <c r="E133" i="2"/>
  <c r="A180" i="2"/>
  <c r="K107" i="2"/>
  <c r="O47" i="2"/>
  <c r="O48" i="2" s="1"/>
  <c r="P48" i="2" s="1"/>
  <c r="Q48" i="2" s="1"/>
  <c r="O71" i="2"/>
  <c r="O72" i="2" s="1"/>
  <c r="P72" i="2" s="1"/>
  <c r="Q72" i="2" s="1"/>
  <c r="C168" i="2"/>
  <c r="G168" i="2" s="1"/>
  <c r="M87" i="2"/>
  <c r="N87" i="2" s="1"/>
  <c r="O57" i="2"/>
  <c r="O58" i="2" s="1"/>
  <c r="P58" i="2" s="1"/>
  <c r="Q58" i="2" s="1"/>
  <c r="K109" i="2"/>
  <c r="A181" i="2"/>
  <c r="O81" i="2"/>
  <c r="O82" i="2" s="1"/>
  <c r="P82" i="2" s="1"/>
  <c r="Q82" i="2" s="1"/>
  <c r="M75" i="2"/>
  <c r="N75" i="2" s="1"/>
  <c r="C162" i="2"/>
  <c r="G162" i="2" s="1"/>
  <c r="C164" i="2"/>
  <c r="G164" i="2" s="1"/>
  <c r="M79" i="2"/>
  <c r="N79" i="2" s="1"/>
  <c r="A172" i="2"/>
  <c r="K91" i="2"/>
  <c r="C178" i="2"/>
  <c r="G178" i="2" s="1"/>
  <c r="M103" i="2"/>
  <c r="N103" i="2" s="1"/>
  <c r="M69" i="2"/>
  <c r="N69" i="2" s="1"/>
  <c r="C159" i="2"/>
  <c r="G159" i="2" s="1"/>
  <c r="K101" i="2"/>
  <c r="O53" i="2"/>
  <c r="O54" i="2" s="1"/>
  <c r="P54" i="2" s="1"/>
  <c r="Q54" i="2" s="1"/>
  <c r="A175" i="2"/>
  <c r="K97" i="2"/>
  <c r="O65" i="2"/>
  <c r="O66" i="2" s="1"/>
  <c r="P66" i="2" s="1"/>
  <c r="Q66" i="2" s="1"/>
  <c r="M93" i="2"/>
  <c r="N93" i="2" s="1"/>
  <c r="C174" i="2"/>
  <c r="G174" i="2" s="1"/>
  <c r="M95" i="2"/>
  <c r="N95" i="2" s="1"/>
  <c r="C182" i="2"/>
  <c r="G182" i="2" s="1"/>
  <c r="M111" i="2"/>
  <c r="N111" i="2" s="1"/>
  <c r="M99" i="2"/>
  <c r="N99" i="2" s="1"/>
  <c r="C176" i="2"/>
  <c r="G176" i="2" s="1"/>
  <c r="O73" i="2"/>
  <c r="O74" i="2" s="1"/>
  <c r="P74" i="2" s="1"/>
  <c r="Q74" i="2" s="1"/>
  <c r="P51" i="2"/>
  <c r="O77" i="2"/>
  <c r="O78" i="2" s="1"/>
  <c r="P78" i="2" s="1"/>
  <c r="Q78" i="2" s="1"/>
  <c r="E135" i="2" l="1"/>
  <c r="S16" i="2" s="1"/>
  <c r="S14" i="2"/>
  <c r="P47" i="2"/>
  <c r="E146" i="2" s="1"/>
  <c r="S25" i="2" s="1"/>
  <c r="P65" i="2"/>
  <c r="Q65" i="2" s="1"/>
  <c r="P89" i="2"/>
  <c r="E169" i="2" s="1"/>
  <c r="S46" i="2" s="1"/>
  <c r="P77" i="2"/>
  <c r="E163" i="2" s="1"/>
  <c r="S40" i="2" s="1"/>
  <c r="P73" i="2"/>
  <c r="E161" i="2" s="1"/>
  <c r="S38" i="2" s="1"/>
  <c r="P61" i="2"/>
  <c r="E153" i="2" s="1"/>
  <c r="S32" i="2" s="1"/>
  <c r="E156" i="2"/>
  <c r="S35" i="2" s="1"/>
  <c r="P57" i="2"/>
  <c r="Q57" i="2" s="1"/>
  <c r="M107" i="2"/>
  <c r="N107" i="2" s="1"/>
  <c r="C180" i="2"/>
  <c r="G180" i="2" s="1"/>
  <c r="P81" i="2"/>
  <c r="E165" i="2" s="1"/>
  <c r="S42" i="2" s="1"/>
  <c r="P63" i="2"/>
  <c r="P53" i="2"/>
  <c r="E149" i="2" s="1"/>
  <c r="S28" i="2" s="1"/>
  <c r="O83" i="2"/>
  <c r="O84" i="2" s="1"/>
  <c r="P84" i="2" s="1"/>
  <c r="Q84" i="2" s="1"/>
  <c r="C179" i="2"/>
  <c r="G179" i="2" s="1"/>
  <c r="M105" i="2"/>
  <c r="N105" i="2" s="1"/>
  <c r="O105" i="2" s="1"/>
  <c r="O106" i="2" s="1"/>
  <c r="P106" i="2" s="1"/>
  <c r="Q106" i="2" s="1"/>
  <c r="P85" i="2"/>
  <c r="E167" i="2" s="1"/>
  <c r="S44" i="2" s="1"/>
  <c r="M109" i="2"/>
  <c r="N109" i="2" s="1"/>
  <c r="C181" i="2"/>
  <c r="G181" i="2" s="1"/>
  <c r="M101" i="2"/>
  <c r="N101" i="2" s="1"/>
  <c r="C177" i="2"/>
  <c r="G177" i="2" s="1"/>
  <c r="O69" i="2"/>
  <c r="O70" i="2" s="1"/>
  <c r="P70" i="2" s="1"/>
  <c r="Q70" i="2" s="1"/>
  <c r="O75" i="2"/>
  <c r="O76" i="2" s="1"/>
  <c r="P76" i="2" s="1"/>
  <c r="Q76" i="2" s="1"/>
  <c r="C172" i="2"/>
  <c r="G172" i="2" s="1"/>
  <c r="M91" i="2"/>
  <c r="N91" i="2" s="1"/>
  <c r="P71" i="2"/>
  <c r="O87" i="2"/>
  <c r="O88" i="2" s="1"/>
  <c r="P88" i="2" s="1"/>
  <c r="Q88" i="2" s="1"/>
  <c r="O93" i="2"/>
  <c r="O94" i="2" s="1"/>
  <c r="P94" i="2" s="1"/>
  <c r="Q94" i="2" s="1"/>
  <c r="O79" i="2"/>
  <c r="O80" i="2" s="1"/>
  <c r="P80" i="2" s="1"/>
  <c r="Q80" i="2" s="1"/>
  <c r="C175" i="2"/>
  <c r="G175" i="2" s="1"/>
  <c r="M97" i="2"/>
  <c r="N97" i="2" s="1"/>
  <c r="O103" i="2"/>
  <c r="O104" i="2" s="1"/>
  <c r="P104" i="2" s="1"/>
  <c r="Q104" i="2" s="1"/>
  <c r="O111" i="2"/>
  <c r="O112" i="2" s="1"/>
  <c r="P112" i="2" s="1"/>
  <c r="Q112" i="2" s="1"/>
  <c r="O95" i="2"/>
  <c r="O96" i="2" s="1"/>
  <c r="P96" i="2" s="1"/>
  <c r="Q96" i="2" s="1"/>
  <c r="O99" i="2"/>
  <c r="O100" i="2" s="1"/>
  <c r="P100" i="2" s="1"/>
  <c r="Q100" i="2" s="1"/>
  <c r="E148" i="2"/>
  <c r="S27" i="2" s="1"/>
  <c r="Q51" i="2"/>
  <c r="Q73" i="2" l="1"/>
  <c r="Q47" i="2"/>
  <c r="E151" i="2"/>
  <c r="S30" i="2" s="1"/>
  <c r="Q61" i="2"/>
  <c r="E155" i="2"/>
  <c r="S34" i="2" s="1"/>
  <c r="Q89" i="2"/>
  <c r="Q77" i="2"/>
  <c r="P75" i="2"/>
  <c r="E162" i="2" s="1"/>
  <c r="S39" i="2" s="1"/>
  <c r="Q81" i="2"/>
  <c r="P87" i="2"/>
  <c r="E168" i="2" s="1"/>
  <c r="S45" i="2" s="1"/>
  <c r="Q53" i="2"/>
  <c r="Q85" i="2"/>
  <c r="O107" i="2"/>
  <c r="O108" i="2" s="1"/>
  <c r="P108" i="2" s="1"/>
  <c r="Q108" i="2" s="1"/>
  <c r="P83" i="2"/>
  <c r="Q63" i="2"/>
  <c r="E154" i="2"/>
  <c r="S33" i="2" s="1"/>
  <c r="P105" i="2"/>
  <c r="Q105" i="2" s="1"/>
  <c r="P79" i="2"/>
  <c r="Q79" i="2" s="1"/>
  <c r="P93" i="2"/>
  <c r="Q93" i="2" s="1"/>
  <c r="P69" i="2"/>
  <c r="O101" i="2"/>
  <c r="O102" i="2" s="1"/>
  <c r="P102" i="2" s="1"/>
  <c r="Q102" i="2" s="1"/>
  <c r="O97" i="2"/>
  <c r="O98" i="2" s="1"/>
  <c r="P98" i="2" s="1"/>
  <c r="Q98" i="2" s="1"/>
  <c r="O91" i="2"/>
  <c r="O92" i="2" s="1"/>
  <c r="P92" i="2" s="1"/>
  <c r="Q92" i="2" s="1"/>
  <c r="P103" i="2"/>
  <c r="Q71" i="2"/>
  <c r="E160" i="2"/>
  <c r="S37" i="2" s="1"/>
  <c r="P99" i="2"/>
  <c r="O109" i="2"/>
  <c r="O110" i="2" s="1"/>
  <c r="P110" i="2" s="1"/>
  <c r="Q110" i="2" s="1"/>
  <c r="P111" i="2"/>
  <c r="E176" i="2"/>
  <c r="S51" i="2" s="1"/>
  <c r="Q99" i="2"/>
  <c r="P95" i="2"/>
  <c r="Q87" i="2" l="1"/>
  <c r="Q75" i="2"/>
  <c r="E179" i="2"/>
  <c r="S54" i="2" s="1"/>
  <c r="P101" i="2"/>
  <c r="Q101" i="2" s="1"/>
  <c r="E173" i="2"/>
  <c r="S48" i="2" s="1"/>
  <c r="E164" i="2"/>
  <c r="S41" i="2" s="1"/>
  <c r="Q83" i="2"/>
  <c r="E166" i="2"/>
  <c r="S43" i="2" s="1"/>
  <c r="P91" i="2"/>
  <c r="E172" i="2" s="1"/>
  <c r="S47" i="2" s="1"/>
  <c r="P107" i="2"/>
  <c r="E178" i="2"/>
  <c r="S53" i="2" s="1"/>
  <c r="Q103" i="2"/>
  <c r="P109" i="2"/>
  <c r="P97" i="2"/>
  <c r="E159" i="2"/>
  <c r="S36" i="2" s="1"/>
  <c r="Q69" i="2"/>
  <c r="E182" i="2"/>
  <c r="S57" i="2" s="1"/>
  <c r="Q111" i="2"/>
  <c r="E174" i="2"/>
  <c r="S49" i="2" s="1"/>
  <c r="Q95" i="2"/>
  <c r="Q91" i="2" l="1"/>
  <c r="E177" i="2"/>
  <c r="S52" i="2" s="1"/>
  <c r="E180" i="2"/>
  <c r="S55" i="2" s="1"/>
  <c r="Q107" i="2"/>
  <c r="Q97" i="2"/>
  <c r="E175" i="2"/>
  <c r="S50" i="2" s="1"/>
  <c r="Q109" i="2"/>
  <c r="E181" i="2"/>
  <c r="S56" i="2" s="1"/>
  <c r="R3" i="2"/>
</calcChain>
</file>

<file path=xl/sharedStrings.xml><?xml version="1.0" encoding="utf-8"?>
<sst xmlns="http://schemas.openxmlformats.org/spreadsheetml/2006/main" count="270" uniqueCount="32">
  <si>
    <t>AffTrans</t>
  </si>
  <si>
    <t>NegQ</t>
  </si>
  <si>
    <t>AffIntrans</t>
  </si>
  <si>
    <t>AffObjQ</t>
  </si>
  <si>
    <t>NegDecl</t>
  </si>
  <si>
    <t>Time</t>
  </si>
  <si>
    <t>H</t>
  </si>
  <si>
    <t>eH</t>
  </si>
  <si>
    <t>Z</t>
  </si>
  <si>
    <t>BaseH</t>
  </si>
  <si>
    <t>PertH</t>
  </si>
  <si>
    <t>p</t>
  </si>
  <si>
    <t>ln p</t>
  </si>
  <si>
    <t>L</t>
  </si>
  <si>
    <t>Predicted</t>
  </si>
  <si>
    <t>Observed</t>
  </si>
  <si>
    <t>pct</t>
  </si>
  <si>
    <t>frac.</t>
  </si>
  <si>
    <t>Pred.</t>
  </si>
  <si>
    <t>Year</t>
  </si>
  <si>
    <t>yaxislabel</t>
  </si>
  <si>
    <t>xaxislabel</t>
  </si>
  <si>
    <t>Base harmony</t>
  </si>
  <si>
    <t>width</t>
  </si>
  <si>
    <t>xstart</t>
  </si>
  <si>
    <t>xend</t>
  </si>
  <si>
    <t>seriesTitle</t>
  </si>
  <si>
    <t>displace</t>
  </si>
  <si>
    <t>point</t>
  </si>
  <si>
    <t>count</t>
  </si>
  <si>
    <t>toplabel</t>
  </si>
  <si>
    <t>P(periphrastic 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</si>
</sst>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Replot</a:t>
            </a:r>
          </a:p>
        </c:rich>
      </c:tx>
      <c:layout>
        <c:manualLayout>
          <c:xMode val="edge"/>
          <c:yMode val="edge"/>
          <c:x val="0.57098573598477564"/>
          <c:y val="2.5094102885821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RawData!$B$1</c:f>
              <c:strCache>
                <c:ptCount val="1"/>
                <c:pt idx="0">
                  <c:v>AffTrans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RawData!$A$2:$A$12</c:f>
              <c:numCache>
                <c:formatCode>General</c:formatCode>
                <c:ptCount val="11"/>
                <c:pt idx="0">
                  <c:v>1412</c:v>
                </c:pt>
                <c:pt idx="1">
                  <c:v>1450</c:v>
                </c:pt>
                <c:pt idx="2">
                  <c:v>1487</c:v>
                </c:pt>
                <c:pt idx="3">
                  <c:v>1512</c:v>
                </c:pt>
                <c:pt idx="4">
                  <c:v>1530</c:v>
                </c:pt>
                <c:pt idx="5">
                  <c:v>1542</c:v>
                </c:pt>
                <c:pt idx="6">
                  <c:v>1562</c:v>
                </c:pt>
                <c:pt idx="7">
                  <c:v>1587</c:v>
                </c:pt>
                <c:pt idx="8">
                  <c:v>1612</c:v>
                </c:pt>
                <c:pt idx="9">
                  <c:v>1637</c:v>
                </c:pt>
                <c:pt idx="10">
                  <c:v>1675</c:v>
                </c:pt>
              </c:numCache>
            </c:numRef>
          </c:cat>
          <c:val>
            <c:numRef>
              <c:f>RawData!$B$2:$B$12</c:f>
              <c:numCache>
                <c:formatCode>General</c:formatCode>
                <c:ptCount val="11"/>
                <c:pt idx="0">
                  <c:v>0</c:v>
                </c:pt>
                <c:pt idx="1">
                  <c:v>10.7</c:v>
                </c:pt>
                <c:pt idx="2">
                  <c:v>13.5</c:v>
                </c:pt>
                <c:pt idx="3">
                  <c:v>24.2</c:v>
                </c:pt>
                <c:pt idx="4">
                  <c:v>69.2</c:v>
                </c:pt>
                <c:pt idx="5">
                  <c:v>61.5</c:v>
                </c:pt>
                <c:pt idx="6">
                  <c:v>73.7</c:v>
                </c:pt>
                <c:pt idx="7">
                  <c:v>79.2</c:v>
                </c:pt>
                <c:pt idx="8">
                  <c:v>77.3</c:v>
                </c:pt>
                <c:pt idx="9">
                  <c:v>90.9</c:v>
                </c:pt>
                <c:pt idx="10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9-4196-B1CD-6EB2474BAED9}"/>
            </c:ext>
          </c:extLst>
        </c:ser>
        <c:ser>
          <c:idx val="1"/>
          <c:order val="1"/>
          <c:tx>
            <c:strRef>
              <c:f>RawData!$C$1</c:f>
              <c:strCache>
                <c:ptCount val="1"/>
                <c:pt idx="0">
                  <c:v>NegQ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RawData!$A$2:$A$12</c:f>
              <c:numCache>
                <c:formatCode>General</c:formatCode>
                <c:ptCount val="11"/>
                <c:pt idx="0">
                  <c:v>1412</c:v>
                </c:pt>
                <c:pt idx="1">
                  <c:v>1450</c:v>
                </c:pt>
                <c:pt idx="2">
                  <c:v>1487</c:v>
                </c:pt>
                <c:pt idx="3">
                  <c:v>1512</c:v>
                </c:pt>
                <c:pt idx="4">
                  <c:v>1530</c:v>
                </c:pt>
                <c:pt idx="5">
                  <c:v>1542</c:v>
                </c:pt>
                <c:pt idx="6">
                  <c:v>1562</c:v>
                </c:pt>
                <c:pt idx="7">
                  <c:v>1587</c:v>
                </c:pt>
                <c:pt idx="8">
                  <c:v>1612</c:v>
                </c:pt>
                <c:pt idx="9">
                  <c:v>1637</c:v>
                </c:pt>
                <c:pt idx="10">
                  <c:v>1675</c:v>
                </c:pt>
              </c:numCache>
            </c:numRef>
          </c:cat>
          <c:val>
            <c:numRef>
              <c:f>RawData!$C$2:$C$12</c:f>
              <c:numCache>
                <c:formatCode>General</c:formatCode>
                <c:ptCount val="11"/>
                <c:pt idx="0">
                  <c:v>11.7</c:v>
                </c:pt>
                <c:pt idx="1">
                  <c:v>8</c:v>
                </c:pt>
                <c:pt idx="2">
                  <c:v>11.1</c:v>
                </c:pt>
                <c:pt idx="3">
                  <c:v>59</c:v>
                </c:pt>
                <c:pt idx="4">
                  <c:v>60.7</c:v>
                </c:pt>
                <c:pt idx="5">
                  <c:v>75</c:v>
                </c:pt>
                <c:pt idx="6">
                  <c:v>85.4</c:v>
                </c:pt>
                <c:pt idx="7">
                  <c:v>64.8</c:v>
                </c:pt>
                <c:pt idx="8">
                  <c:v>93.7</c:v>
                </c:pt>
                <c:pt idx="9">
                  <c:v>84.2</c:v>
                </c:pt>
                <c:pt idx="10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9-4196-B1CD-6EB2474BAED9}"/>
            </c:ext>
          </c:extLst>
        </c:ser>
        <c:ser>
          <c:idx val="2"/>
          <c:order val="2"/>
          <c:tx>
            <c:strRef>
              <c:f>RawData!$D$1</c:f>
              <c:strCache>
                <c:ptCount val="1"/>
                <c:pt idx="0">
                  <c:v>AffIntrans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RawData!$A$2:$A$12</c:f>
              <c:numCache>
                <c:formatCode>General</c:formatCode>
                <c:ptCount val="11"/>
                <c:pt idx="0">
                  <c:v>1412</c:v>
                </c:pt>
                <c:pt idx="1">
                  <c:v>1450</c:v>
                </c:pt>
                <c:pt idx="2">
                  <c:v>1487</c:v>
                </c:pt>
                <c:pt idx="3">
                  <c:v>1512</c:v>
                </c:pt>
                <c:pt idx="4">
                  <c:v>1530</c:v>
                </c:pt>
                <c:pt idx="5">
                  <c:v>1542</c:v>
                </c:pt>
                <c:pt idx="6">
                  <c:v>1562</c:v>
                </c:pt>
                <c:pt idx="7">
                  <c:v>1587</c:v>
                </c:pt>
                <c:pt idx="8">
                  <c:v>1612</c:v>
                </c:pt>
                <c:pt idx="9">
                  <c:v>1637</c:v>
                </c:pt>
                <c:pt idx="10">
                  <c:v>1675</c:v>
                </c:pt>
              </c:numCache>
            </c:numRef>
          </c:cat>
          <c:val>
            <c:numRef>
              <c:f>RawData!$D$2:$D$12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21.1</c:v>
                </c:pt>
                <c:pt idx="4">
                  <c:v>19.7</c:v>
                </c:pt>
                <c:pt idx="5">
                  <c:v>31.9</c:v>
                </c:pt>
                <c:pt idx="6">
                  <c:v>42.3</c:v>
                </c:pt>
                <c:pt idx="7">
                  <c:v>44.4</c:v>
                </c:pt>
                <c:pt idx="8">
                  <c:v>61.9</c:v>
                </c:pt>
                <c:pt idx="9">
                  <c:v>75.7</c:v>
                </c:pt>
                <c:pt idx="10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9-4196-B1CD-6EB2474BAED9}"/>
            </c:ext>
          </c:extLst>
        </c:ser>
        <c:ser>
          <c:idx val="3"/>
          <c:order val="3"/>
          <c:tx>
            <c:strRef>
              <c:f>RawData!$E$1</c:f>
              <c:strCache>
                <c:ptCount val="1"/>
                <c:pt idx="0">
                  <c:v>AffObjQ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RawData!$A$2:$A$12</c:f>
              <c:numCache>
                <c:formatCode>General</c:formatCode>
                <c:ptCount val="11"/>
                <c:pt idx="0">
                  <c:v>1412</c:v>
                </c:pt>
                <c:pt idx="1">
                  <c:v>1450</c:v>
                </c:pt>
                <c:pt idx="2">
                  <c:v>1487</c:v>
                </c:pt>
                <c:pt idx="3">
                  <c:v>1512</c:v>
                </c:pt>
                <c:pt idx="4">
                  <c:v>1530</c:v>
                </c:pt>
                <c:pt idx="5">
                  <c:v>1542</c:v>
                </c:pt>
                <c:pt idx="6">
                  <c:v>1562</c:v>
                </c:pt>
                <c:pt idx="7">
                  <c:v>1587</c:v>
                </c:pt>
                <c:pt idx="8">
                  <c:v>1612</c:v>
                </c:pt>
                <c:pt idx="9">
                  <c:v>1637</c:v>
                </c:pt>
                <c:pt idx="10">
                  <c:v>1675</c:v>
                </c:pt>
              </c:numCache>
            </c:numRef>
          </c:cat>
          <c:val>
            <c:numRef>
              <c:f>RawData!$E$2:$E$12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11.3</c:v>
                </c:pt>
                <c:pt idx="4">
                  <c:v>9.5</c:v>
                </c:pt>
                <c:pt idx="5">
                  <c:v>11</c:v>
                </c:pt>
                <c:pt idx="6">
                  <c:v>36</c:v>
                </c:pt>
                <c:pt idx="7">
                  <c:v>38.299999999999997</c:v>
                </c:pt>
                <c:pt idx="8">
                  <c:v>29.8</c:v>
                </c:pt>
                <c:pt idx="9">
                  <c:v>53</c:v>
                </c:pt>
                <c:pt idx="10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C9-4196-B1CD-6EB2474BAED9}"/>
            </c:ext>
          </c:extLst>
        </c:ser>
        <c:ser>
          <c:idx val="4"/>
          <c:order val="4"/>
          <c:tx>
            <c:strRef>
              <c:f>RawData!$F$1</c:f>
              <c:strCache>
                <c:ptCount val="1"/>
                <c:pt idx="0">
                  <c:v>NegDecl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RawData!$A$2:$A$12</c:f>
              <c:numCache>
                <c:formatCode>General</c:formatCode>
                <c:ptCount val="11"/>
                <c:pt idx="0">
                  <c:v>1412</c:v>
                </c:pt>
                <c:pt idx="1">
                  <c:v>1450</c:v>
                </c:pt>
                <c:pt idx="2">
                  <c:v>1487</c:v>
                </c:pt>
                <c:pt idx="3">
                  <c:v>1512</c:v>
                </c:pt>
                <c:pt idx="4">
                  <c:v>1530</c:v>
                </c:pt>
                <c:pt idx="5">
                  <c:v>1542</c:v>
                </c:pt>
                <c:pt idx="6">
                  <c:v>1562</c:v>
                </c:pt>
                <c:pt idx="7">
                  <c:v>1587</c:v>
                </c:pt>
                <c:pt idx="8">
                  <c:v>1612</c:v>
                </c:pt>
                <c:pt idx="9">
                  <c:v>1637</c:v>
                </c:pt>
                <c:pt idx="10">
                  <c:v>1675</c:v>
                </c:pt>
              </c:numCache>
            </c:numRef>
          </c:cat>
          <c:val>
            <c:numRef>
              <c:f>RawData!$F$2:$F$12</c:f>
              <c:numCache>
                <c:formatCode>General</c:formatCode>
                <c:ptCount val="11"/>
                <c:pt idx="0">
                  <c:v>0</c:v>
                </c:pt>
                <c:pt idx="1">
                  <c:v>1.2</c:v>
                </c:pt>
                <c:pt idx="2">
                  <c:v>4.8</c:v>
                </c:pt>
                <c:pt idx="3">
                  <c:v>7.8</c:v>
                </c:pt>
                <c:pt idx="4">
                  <c:v>13.7</c:v>
                </c:pt>
                <c:pt idx="5">
                  <c:v>27.9</c:v>
                </c:pt>
                <c:pt idx="6">
                  <c:v>36.700000000000003</c:v>
                </c:pt>
                <c:pt idx="7">
                  <c:v>23.8</c:v>
                </c:pt>
                <c:pt idx="8">
                  <c:v>36.700000000000003</c:v>
                </c:pt>
                <c:pt idx="9">
                  <c:v>31.7</c:v>
                </c:pt>
                <c:pt idx="1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C9-4196-B1CD-6EB2474B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955935"/>
        <c:axId val="86966751"/>
      </c:lineChart>
      <c:catAx>
        <c:axId val="8695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66751"/>
        <c:crosses val="autoZero"/>
        <c:auto val="1"/>
        <c:lblAlgn val="ctr"/>
        <c:lblOffset val="100"/>
        <c:noMultiLvlLbl val="0"/>
      </c:catAx>
      <c:valAx>
        <c:axId val="8696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5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MaxEnt!$T$2</c:f>
              <c:strCache>
                <c:ptCount val="1"/>
                <c:pt idx="0">
                  <c:v>Observed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MaxEnt!$S$3:$S$57</c:f>
              <c:numCache>
                <c:formatCode>General</c:formatCode>
                <c:ptCount val="55"/>
                <c:pt idx="0">
                  <c:v>0.12288608564717644</c:v>
                </c:pt>
                <c:pt idx="1">
                  <c:v>0.21810884981312093</c:v>
                </c:pt>
                <c:pt idx="2">
                  <c:v>0.3529296977311801</c:v>
                </c:pt>
                <c:pt idx="3">
                  <c:v>0.46179418730527988</c:v>
                </c:pt>
                <c:pt idx="4">
                  <c:v>0.54316344394153526</c:v>
                </c:pt>
                <c:pt idx="5">
                  <c:v>0.59641641196601813</c:v>
                </c:pt>
                <c:pt idx="6">
                  <c:v>0.67983354472816448</c:v>
                </c:pt>
                <c:pt idx="7">
                  <c:v>0.76960307029088026</c:v>
                </c:pt>
                <c:pt idx="8">
                  <c:v>0.84012193676478741</c:v>
                </c:pt>
                <c:pt idx="9">
                  <c:v>0.89208330787425472</c:v>
                </c:pt>
                <c:pt idx="10">
                  <c:v>0.94272215805112025</c:v>
                </c:pt>
                <c:pt idx="11">
                  <c:v>0.1251135976188287</c:v>
                </c:pt>
                <c:pt idx="12">
                  <c:v>0.22162629318355626</c:v>
                </c:pt>
                <c:pt idx="13">
                  <c:v>0.35762692102128268</c:v>
                </c:pt>
                <c:pt idx="14">
                  <c:v>0.46689485470918141</c:v>
                </c:pt>
                <c:pt idx="15">
                  <c:v>0.54824734299231537</c:v>
                </c:pt>
                <c:pt idx="16">
                  <c:v>0.60134264594099873</c:v>
                </c:pt>
                <c:pt idx="17">
                  <c:v>0.68428056971726314</c:v>
                </c:pt>
                <c:pt idx="18">
                  <c:v>0.77321915692354448</c:v>
                </c:pt>
                <c:pt idx="19">
                  <c:v>0.84285722075919167</c:v>
                </c:pt>
                <c:pt idx="20">
                  <c:v>0.89404172838163209</c:v>
                </c:pt>
                <c:pt idx="21">
                  <c:v>0.94381948265912563</c:v>
                </c:pt>
                <c:pt idx="22">
                  <c:v>3.258694927659915E-2</c:v>
                </c:pt>
                <c:pt idx="23">
                  <c:v>6.2852152373620365E-2</c:v>
                </c:pt>
                <c:pt idx="24">
                  <c:v>0.11593297506657448</c:v>
                </c:pt>
                <c:pt idx="25">
                  <c:v>0.1710142160611661</c:v>
                </c:pt>
                <c:pt idx="26">
                  <c:v>0.22231089692169761</c:v>
                </c:pt>
                <c:pt idx="27">
                  <c:v>0.26215862310800636</c:v>
                </c:pt>
                <c:pt idx="28">
                  <c:v>0.33797583886197469</c:v>
                </c:pt>
                <c:pt idx="29">
                  <c:v>0.44540273558590249</c:v>
                </c:pt>
                <c:pt idx="30">
                  <c:v>0.55818545081930315</c:v>
                </c:pt>
                <c:pt idx="31">
                  <c:v>0.66526925086226341</c:v>
                </c:pt>
                <c:pt idx="32">
                  <c:v>0.79827103869682592</c:v>
                </c:pt>
                <c:pt idx="33">
                  <c:v>1.5904249833935024E-2</c:v>
                </c:pt>
                <c:pt idx="34">
                  <c:v>3.1174651422474626E-2</c:v>
                </c:pt>
                <c:pt idx="35">
                  <c:v>5.9192493223556068E-2</c:v>
                </c:pt>
                <c:pt idx="36">
                  <c:v>9.0061889812320731E-2</c:v>
                </c:pt>
                <c:pt idx="37">
                  <c:v>0.12060927043347036</c:v>
                </c:pt>
                <c:pt idx="38">
                  <c:v>0.14564156101286044</c:v>
                </c:pt>
                <c:pt idx="39">
                  <c:v>0.19674704457019707</c:v>
                </c:pt>
                <c:pt idx="40">
                  <c:v>0.27814404711478546</c:v>
                </c:pt>
                <c:pt idx="41">
                  <c:v>0.37739447592018549</c:v>
                </c:pt>
                <c:pt idx="42">
                  <c:v>0.48811279122165163</c:v>
                </c:pt>
                <c:pt idx="43">
                  <c:v>0.65500207417181711</c:v>
                </c:pt>
                <c:pt idx="44">
                  <c:v>1.4321701210881648E-2</c:v>
                </c:pt>
                <c:pt idx="45">
                  <c:v>2.8116037225316838E-2</c:v>
                </c:pt>
                <c:pt idx="46">
                  <c:v>5.3536889094335502E-2</c:v>
                </c:pt>
                <c:pt idx="47">
                  <c:v>8.1713010851456214E-2</c:v>
                </c:pt>
                <c:pt idx="48">
                  <c:v>0.10977021369098991</c:v>
                </c:pt>
                <c:pt idx="49">
                  <c:v>0.13289283528467105</c:v>
                </c:pt>
                <c:pt idx="50">
                  <c:v>0.1804697629602017</c:v>
                </c:pt>
                <c:pt idx="51">
                  <c:v>0.25728963594627058</c:v>
                </c:pt>
                <c:pt idx="52">
                  <c:v>0.35273485252365178</c:v>
                </c:pt>
                <c:pt idx="53">
                  <c:v>0.46158211339582239</c:v>
                </c:pt>
                <c:pt idx="54">
                  <c:v>0.63057462753444737</c:v>
                </c:pt>
              </c:numCache>
            </c:numRef>
          </c:xVal>
          <c:yVal>
            <c:numRef>
              <c:f>MaxEnt!$T$3:$T$57</c:f>
              <c:numCache>
                <c:formatCode>General</c:formatCode>
                <c:ptCount val="55"/>
                <c:pt idx="0">
                  <c:v>0</c:v>
                </c:pt>
                <c:pt idx="1">
                  <c:v>0.107</c:v>
                </c:pt>
                <c:pt idx="2">
                  <c:v>0.13500000000000001</c:v>
                </c:pt>
                <c:pt idx="3">
                  <c:v>0.24199999999999999</c:v>
                </c:pt>
                <c:pt idx="4">
                  <c:v>0.69200000000000006</c:v>
                </c:pt>
                <c:pt idx="5">
                  <c:v>0.61499999999999999</c:v>
                </c:pt>
                <c:pt idx="6">
                  <c:v>0.73699999999999999</c:v>
                </c:pt>
                <c:pt idx="7">
                  <c:v>0.79200000000000004</c:v>
                </c:pt>
                <c:pt idx="8">
                  <c:v>0.77300000000000002</c:v>
                </c:pt>
                <c:pt idx="9">
                  <c:v>0.90900000000000003</c:v>
                </c:pt>
                <c:pt idx="10">
                  <c:v>0.94700000000000006</c:v>
                </c:pt>
                <c:pt idx="11">
                  <c:v>0.11699999999999999</c:v>
                </c:pt>
                <c:pt idx="12">
                  <c:v>0.08</c:v>
                </c:pt>
                <c:pt idx="13">
                  <c:v>0.111</c:v>
                </c:pt>
                <c:pt idx="14">
                  <c:v>0.59</c:v>
                </c:pt>
                <c:pt idx="15">
                  <c:v>0.6070000000000001</c:v>
                </c:pt>
                <c:pt idx="16">
                  <c:v>0.75</c:v>
                </c:pt>
                <c:pt idx="17">
                  <c:v>0.85400000000000009</c:v>
                </c:pt>
                <c:pt idx="18">
                  <c:v>0.64800000000000002</c:v>
                </c:pt>
                <c:pt idx="19">
                  <c:v>0.93700000000000006</c:v>
                </c:pt>
                <c:pt idx="20">
                  <c:v>0.84200000000000008</c:v>
                </c:pt>
                <c:pt idx="21">
                  <c:v>0.92300000000000004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0.21100000000000002</c:v>
                </c:pt>
                <c:pt idx="26">
                  <c:v>0.19700000000000001</c:v>
                </c:pt>
                <c:pt idx="27">
                  <c:v>0.31900000000000001</c:v>
                </c:pt>
                <c:pt idx="28">
                  <c:v>0.42299999999999999</c:v>
                </c:pt>
                <c:pt idx="29">
                  <c:v>0.44400000000000001</c:v>
                </c:pt>
                <c:pt idx="30">
                  <c:v>0.61899999999999999</c:v>
                </c:pt>
                <c:pt idx="31">
                  <c:v>0.75700000000000001</c:v>
                </c:pt>
                <c:pt idx="32">
                  <c:v>0.70200000000000007</c:v>
                </c:pt>
                <c:pt idx="33">
                  <c:v>0</c:v>
                </c:pt>
                <c:pt idx="34">
                  <c:v>0</c:v>
                </c:pt>
                <c:pt idx="35">
                  <c:v>0.02</c:v>
                </c:pt>
                <c:pt idx="36">
                  <c:v>0.113</c:v>
                </c:pt>
                <c:pt idx="37">
                  <c:v>9.5000000000000001E-2</c:v>
                </c:pt>
                <c:pt idx="38">
                  <c:v>0.11</c:v>
                </c:pt>
                <c:pt idx="39">
                  <c:v>0.36</c:v>
                </c:pt>
                <c:pt idx="40">
                  <c:v>0.38300000000000001</c:v>
                </c:pt>
                <c:pt idx="41">
                  <c:v>0.29799999999999999</c:v>
                </c:pt>
                <c:pt idx="42">
                  <c:v>0.53</c:v>
                </c:pt>
                <c:pt idx="43">
                  <c:v>0.54900000000000004</c:v>
                </c:pt>
                <c:pt idx="44">
                  <c:v>0</c:v>
                </c:pt>
                <c:pt idx="45">
                  <c:v>1.2E-2</c:v>
                </c:pt>
                <c:pt idx="46">
                  <c:v>4.8000000000000001E-2</c:v>
                </c:pt>
                <c:pt idx="47">
                  <c:v>7.8E-2</c:v>
                </c:pt>
                <c:pt idx="48">
                  <c:v>0.13699999999999998</c:v>
                </c:pt>
                <c:pt idx="49">
                  <c:v>0.27899999999999997</c:v>
                </c:pt>
                <c:pt idx="50">
                  <c:v>0.36700000000000005</c:v>
                </c:pt>
                <c:pt idx="51">
                  <c:v>0.23800000000000002</c:v>
                </c:pt>
                <c:pt idx="52">
                  <c:v>0.36700000000000005</c:v>
                </c:pt>
                <c:pt idx="53">
                  <c:v>0.317</c:v>
                </c:pt>
                <c:pt idx="54">
                  <c:v>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57-4F9C-8A17-640B13D7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905631"/>
        <c:axId val="2045904383"/>
      </c:scatterChart>
      <c:valAx>
        <c:axId val="20459056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904383"/>
        <c:crosses val="autoZero"/>
        <c:crossBetween val="midCat"/>
      </c:valAx>
      <c:valAx>
        <c:axId val="204590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905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327660</xdr:colOff>
      <xdr:row>0</xdr:row>
      <xdr:rowOff>118110</xdr:rowOff>
    </xdr:from>
    <xdr:to>
      <xdr:col>18</xdr:col>
      <xdr:colOff>160020</xdr:colOff>
      <xdr:row>33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AED697-9CBC-4CE7-A2D1-78C3B44AF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405765</xdr:colOff>
      <xdr:row>8</xdr:row>
      <xdr:rowOff>87630</xdr:rowOff>
    </xdr:from>
    <xdr:to>
      <xdr:col>34</xdr:col>
      <xdr:colOff>497205</xdr:colOff>
      <xdr:row>31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25F0B-E552-4CFD-A8DF-2CB54C711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86F4-B03A-42EB-AB2F-9C4201AD915C}">
  <dimension ref="A1:F12"/>
  <sheetViews>
    <sheetView workbookViewId="0">
      <selection activeCell="A15" sqref="A15"/>
    </sheetView>
  </sheetViews>
  <sheetFormatPr defaultRowHeight="14.4" x14ac:dyDescent="0.55000000000000004"/>
  <sheetData>
    <row r="1" spans="1:6" x14ac:dyDescent="0.55000000000000004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55000000000000004">
      <c r="A2">
        <v>1412</v>
      </c>
      <c r="B2">
        <v>0</v>
      </c>
      <c r="C2">
        <v>11.7</v>
      </c>
      <c r="D2">
        <v>0</v>
      </c>
      <c r="E2">
        <v>0</v>
      </c>
      <c r="F2">
        <v>0</v>
      </c>
    </row>
    <row r="3" spans="1:6" x14ac:dyDescent="0.55000000000000004">
      <c r="A3">
        <v>1450</v>
      </c>
      <c r="B3">
        <v>10.7</v>
      </c>
      <c r="C3">
        <v>8</v>
      </c>
      <c r="D3">
        <v>0</v>
      </c>
      <c r="E3">
        <v>0</v>
      </c>
      <c r="F3">
        <v>1.2</v>
      </c>
    </row>
    <row r="4" spans="1:6" x14ac:dyDescent="0.55000000000000004">
      <c r="A4">
        <v>1487</v>
      </c>
      <c r="B4">
        <v>13.5</v>
      </c>
      <c r="C4">
        <v>11.1</v>
      </c>
      <c r="D4">
        <v>0</v>
      </c>
      <c r="E4">
        <v>2</v>
      </c>
      <c r="F4">
        <v>4.8</v>
      </c>
    </row>
    <row r="5" spans="1:6" x14ac:dyDescent="0.55000000000000004">
      <c r="A5">
        <v>1512</v>
      </c>
      <c r="B5">
        <v>24.2</v>
      </c>
      <c r="C5">
        <v>59</v>
      </c>
      <c r="D5">
        <v>21.1</v>
      </c>
      <c r="E5">
        <v>11.3</v>
      </c>
      <c r="F5">
        <v>7.8</v>
      </c>
    </row>
    <row r="6" spans="1:6" x14ac:dyDescent="0.55000000000000004">
      <c r="A6">
        <v>1530</v>
      </c>
      <c r="B6">
        <v>69.2</v>
      </c>
      <c r="C6">
        <v>60.7</v>
      </c>
      <c r="D6">
        <v>19.7</v>
      </c>
      <c r="E6">
        <v>9.5</v>
      </c>
      <c r="F6">
        <v>13.7</v>
      </c>
    </row>
    <row r="7" spans="1:6" x14ac:dyDescent="0.55000000000000004">
      <c r="A7">
        <v>1542</v>
      </c>
      <c r="B7">
        <v>61.5</v>
      </c>
      <c r="C7">
        <v>75</v>
      </c>
      <c r="D7">
        <v>31.9</v>
      </c>
      <c r="E7">
        <v>11</v>
      </c>
      <c r="F7">
        <v>27.9</v>
      </c>
    </row>
    <row r="8" spans="1:6" x14ac:dyDescent="0.55000000000000004">
      <c r="A8">
        <v>1562</v>
      </c>
      <c r="B8">
        <v>73.7</v>
      </c>
      <c r="C8">
        <v>85.4</v>
      </c>
      <c r="D8">
        <v>42.3</v>
      </c>
      <c r="E8">
        <v>36</v>
      </c>
      <c r="F8">
        <v>36.700000000000003</v>
      </c>
    </row>
    <row r="9" spans="1:6" x14ac:dyDescent="0.55000000000000004">
      <c r="A9">
        <v>1587</v>
      </c>
      <c r="B9">
        <v>79.2</v>
      </c>
      <c r="C9">
        <v>64.8</v>
      </c>
      <c r="D9">
        <v>44.4</v>
      </c>
      <c r="E9">
        <v>38.299999999999997</v>
      </c>
      <c r="F9">
        <v>23.8</v>
      </c>
    </row>
    <row r="10" spans="1:6" x14ac:dyDescent="0.55000000000000004">
      <c r="A10">
        <v>1612</v>
      </c>
      <c r="B10">
        <v>77.3</v>
      </c>
      <c r="C10">
        <v>93.7</v>
      </c>
      <c r="D10">
        <v>61.9</v>
      </c>
      <c r="E10">
        <v>29.8</v>
      </c>
      <c r="F10">
        <v>36.700000000000003</v>
      </c>
    </row>
    <row r="11" spans="1:6" x14ac:dyDescent="0.55000000000000004">
      <c r="A11">
        <v>1637</v>
      </c>
      <c r="B11">
        <v>90.9</v>
      </c>
      <c r="C11">
        <v>84.2</v>
      </c>
      <c r="D11">
        <v>75.7</v>
      </c>
      <c r="E11">
        <v>53</v>
      </c>
      <c r="F11">
        <v>31.7</v>
      </c>
    </row>
    <row r="12" spans="1:6" x14ac:dyDescent="0.55000000000000004">
      <c r="A12">
        <v>1675</v>
      </c>
      <c r="B12">
        <v>94.7</v>
      </c>
      <c r="C12">
        <v>92.3</v>
      </c>
      <c r="D12">
        <v>70.2</v>
      </c>
      <c r="E12">
        <v>54.9</v>
      </c>
      <c r="F12"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40B4-4223-455E-A280-D207919C3EE3}">
  <dimension ref="A1:AA182"/>
  <sheetViews>
    <sheetView tabSelected="1" workbookViewId="0">
      <selection activeCell="G117" sqref="G117"/>
    </sheetView>
  </sheetViews>
  <sheetFormatPr defaultRowHeight="14.4" x14ac:dyDescent="0.55000000000000004"/>
  <cols>
    <col min="14" max="16" width="8.83984375" style="1"/>
  </cols>
  <sheetData>
    <row r="1" spans="1:27" x14ac:dyDescent="0.55000000000000004">
      <c r="E1" t="s">
        <v>5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V1">
        <f>RawData!A1</f>
        <v>0</v>
      </c>
      <c r="W1" t="str">
        <f>RawData!B1</f>
        <v>AffTrans</v>
      </c>
      <c r="X1" t="str">
        <f>RawData!C1</f>
        <v>NegQ</v>
      </c>
      <c r="Y1" t="str">
        <f>RawData!D1</f>
        <v>AffIntrans</v>
      </c>
      <c r="Z1" t="str">
        <f>RawData!E1</f>
        <v>AffObjQ</v>
      </c>
      <c r="AA1" t="str">
        <f>RawData!F1</f>
        <v>NegDecl</v>
      </c>
    </row>
    <row r="2" spans="1:27" x14ac:dyDescent="0.55000000000000004">
      <c r="C2" t="s">
        <v>16</v>
      </c>
      <c r="D2" t="s">
        <v>17</v>
      </c>
      <c r="E2" s="3">
        <v>1.8122573528959112</v>
      </c>
      <c r="F2" s="3">
        <v>1.9653790815787708</v>
      </c>
      <c r="G2" s="3">
        <v>1.944871946517885</v>
      </c>
      <c r="H2" s="3">
        <v>3.3907136715310857</v>
      </c>
      <c r="I2" s="3">
        <v>4.1251368407325417</v>
      </c>
      <c r="J2" s="3">
        <v>4.2315540782698253</v>
      </c>
      <c r="K2" t="s">
        <v>9</v>
      </c>
      <c r="L2" t="s">
        <v>10</v>
      </c>
      <c r="M2" t="s">
        <v>6</v>
      </c>
      <c r="N2" s="1" t="s">
        <v>7</v>
      </c>
      <c r="O2" s="1" t="s">
        <v>8</v>
      </c>
      <c r="P2" s="1" t="s">
        <v>11</v>
      </c>
      <c r="Q2" t="s">
        <v>12</v>
      </c>
      <c r="R2" t="s">
        <v>13</v>
      </c>
      <c r="S2" s="1" t="s">
        <v>14</v>
      </c>
      <c r="T2" s="1" t="s">
        <v>15</v>
      </c>
      <c r="V2">
        <f>RawData!A2</f>
        <v>1412</v>
      </c>
      <c r="W2">
        <f>RawData!B2</f>
        <v>0</v>
      </c>
      <c r="X2">
        <f>RawData!C2</f>
        <v>11.7</v>
      </c>
      <c r="Y2">
        <f>RawData!D2</f>
        <v>0</v>
      </c>
      <c r="Z2">
        <f>RawData!E2</f>
        <v>0</v>
      </c>
      <c r="AA2">
        <f>RawData!F2</f>
        <v>0</v>
      </c>
    </row>
    <row r="3" spans="1:27" x14ac:dyDescent="0.55000000000000004">
      <c r="A3">
        <f>V2</f>
        <v>1412</v>
      </c>
      <c r="B3" t="s">
        <v>0</v>
      </c>
      <c r="C3">
        <f>W2</f>
        <v>0</v>
      </c>
      <c r="D3">
        <f>0.01*C3</f>
        <v>0</v>
      </c>
      <c r="E3">
        <f>(A3-1412)/-100</f>
        <v>0</v>
      </c>
      <c r="F3">
        <v>1</v>
      </c>
      <c r="K3">
        <f>E$2*E3</f>
        <v>0</v>
      </c>
      <c r="L3">
        <f>SUMPRODUCT(F$2:J$2,F3:J3)</f>
        <v>1.9653790815787708</v>
      </c>
      <c r="M3">
        <f>SUM(K3:L3)</f>
        <v>1.9653790815787708</v>
      </c>
      <c r="N3" s="1">
        <f>EXP(-M3)</f>
        <v>0.14010276617017034</v>
      </c>
      <c r="O3" s="1">
        <f>SUM(N3:N4)</f>
        <v>1.1401027661701704</v>
      </c>
      <c r="P3" s="1">
        <f>N3/O3</f>
        <v>0.12288608564717644</v>
      </c>
      <c r="Q3">
        <f>LN(P3)</f>
        <v>-2.0964974856855974</v>
      </c>
      <c r="R3" s="2">
        <f>SUMPRODUCT(D3:D112,Q3:Q112)</f>
        <v>-25.353796450283184</v>
      </c>
      <c r="S3">
        <f t="shared" ref="S3:S13" si="0">E120</f>
        <v>0.12288608564717644</v>
      </c>
      <c r="T3">
        <f t="shared" ref="T3:T13" si="1">B120</f>
        <v>0</v>
      </c>
      <c r="V3">
        <f>RawData!A3</f>
        <v>1450</v>
      </c>
      <c r="W3">
        <f>RawData!B3</f>
        <v>10.7</v>
      </c>
      <c r="X3">
        <f>RawData!C3</f>
        <v>8</v>
      </c>
      <c r="Y3">
        <f>RawData!D3</f>
        <v>0</v>
      </c>
      <c r="Z3">
        <f>RawData!E3</f>
        <v>0</v>
      </c>
      <c r="AA3">
        <f>RawData!F3</f>
        <v>1.2</v>
      </c>
    </row>
    <row r="4" spans="1:27" x14ac:dyDescent="0.55000000000000004">
      <c r="D4">
        <f>1-D3</f>
        <v>1</v>
      </c>
      <c r="K4">
        <f t="shared" ref="K4:K67" si="2">E$2*E4</f>
        <v>0</v>
      </c>
      <c r="L4">
        <f t="shared" ref="L4:L67" si="3">SUMPRODUCT(F$2:J$2,F4:J4)</f>
        <v>0</v>
      </c>
      <c r="M4">
        <f t="shared" ref="M4:M67" si="4">SUM(K4:L4)</f>
        <v>0</v>
      </c>
      <c r="N4" s="1">
        <f t="shared" ref="N4:N67" si="5">EXP(-M4)</f>
        <v>1</v>
      </c>
      <c r="O4" s="1">
        <f>O3</f>
        <v>1.1401027661701704</v>
      </c>
      <c r="P4" s="1">
        <f>N4/O4</f>
        <v>0.87711391435282349</v>
      </c>
      <c r="Q4">
        <f t="shared" ref="Q4:Q67" si="6">LN(P4)</f>
        <v>-0.13111840410682632</v>
      </c>
      <c r="S4">
        <f t="shared" si="0"/>
        <v>0.21810884981312093</v>
      </c>
      <c r="T4">
        <f t="shared" si="1"/>
        <v>0.107</v>
      </c>
      <c r="V4">
        <f>RawData!A4</f>
        <v>1487</v>
      </c>
      <c r="W4">
        <f>RawData!B4</f>
        <v>13.5</v>
      </c>
      <c r="X4">
        <f>RawData!C4</f>
        <v>11.1</v>
      </c>
      <c r="Y4">
        <f>RawData!D4</f>
        <v>0</v>
      </c>
      <c r="Z4">
        <f>RawData!E4</f>
        <v>2</v>
      </c>
      <c r="AA4">
        <f>RawData!F4</f>
        <v>4.8</v>
      </c>
    </row>
    <row r="5" spans="1:27" x14ac:dyDescent="0.55000000000000004">
      <c r="A5">
        <f>V3</f>
        <v>1450</v>
      </c>
      <c r="B5" t="s">
        <v>0</v>
      </c>
      <c r="C5">
        <f>W3</f>
        <v>10.7</v>
      </c>
      <c r="D5">
        <f>0.01*C5</f>
        <v>0.107</v>
      </c>
      <c r="E5">
        <f>(A5-1412)/-100</f>
        <v>-0.38</v>
      </c>
      <c r="F5">
        <v>1</v>
      </c>
      <c r="K5">
        <f t="shared" si="2"/>
        <v>-0.68865779410044625</v>
      </c>
      <c r="L5">
        <f t="shared" si="3"/>
        <v>1.9653790815787708</v>
      </c>
      <c r="M5">
        <f t="shared" si="4"/>
        <v>1.2767212874783245</v>
      </c>
      <c r="N5" s="1">
        <f t="shared" si="5"/>
        <v>0.27895040091065226</v>
      </c>
      <c r="O5" s="1">
        <f t="shared" ref="O5" si="7">SUM(N5:N6)</f>
        <v>1.2789504009106523</v>
      </c>
      <c r="P5" s="1">
        <f t="shared" ref="P5:P68" si="8">N5/O5</f>
        <v>0.21810884981312093</v>
      </c>
      <c r="Q5">
        <f t="shared" si="6"/>
        <v>-1.5227610297379788</v>
      </c>
      <c r="S5">
        <f t="shared" si="0"/>
        <v>0.3529296977311801</v>
      </c>
      <c r="T5">
        <f t="shared" si="1"/>
        <v>0.13500000000000001</v>
      </c>
      <c r="V5">
        <f>RawData!A5</f>
        <v>1512</v>
      </c>
      <c r="W5">
        <f>RawData!B5</f>
        <v>24.2</v>
      </c>
      <c r="X5">
        <f>RawData!C5</f>
        <v>59</v>
      </c>
      <c r="Y5">
        <f>RawData!D5</f>
        <v>21.1</v>
      </c>
      <c r="Z5">
        <f>RawData!E5</f>
        <v>11.3</v>
      </c>
      <c r="AA5">
        <f>RawData!F5</f>
        <v>7.8</v>
      </c>
    </row>
    <row r="6" spans="1:27" x14ac:dyDescent="0.55000000000000004">
      <c r="D6">
        <f t="shared" ref="D6" si="9">1-D5</f>
        <v>0.89300000000000002</v>
      </c>
      <c r="K6">
        <f t="shared" si="2"/>
        <v>0</v>
      </c>
      <c r="L6">
        <f t="shared" si="3"/>
        <v>0</v>
      </c>
      <c r="M6">
        <f t="shared" si="4"/>
        <v>0</v>
      </c>
      <c r="N6" s="1">
        <f t="shared" si="5"/>
        <v>1</v>
      </c>
      <c r="O6" s="1">
        <f t="shared" ref="O6" si="10">O5</f>
        <v>1.2789504009106523</v>
      </c>
      <c r="P6" s="1">
        <f t="shared" si="8"/>
        <v>0.78189115018687905</v>
      </c>
      <c r="Q6">
        <f t="shared" si="6"/>
        <v>-0.24603974225965433</v>
      </c>
      <c r="S6">
        <f t="shared" si="0"/>
        <v>0.46179418730527988</v>
      </c>
      <c r="T6">
        <f t="shared" si="1"/>
        <v>0.24199999999999999</v>
      </c>
      <c r="V6">
        <f>RawData!A6</f>
        <v>1530</v>
      </c>
      <c r="W6">
        <f>RawData!B6</f>
        <v>69.2</v>
      </c>
      <c r="X6">
        <f>RawData!C6</f>
        <v>60.7</v>
      </c>
      <c r="Y6">
        <f>RawData!D6</f>
        <v>19.7</v>
      </c>
      <c r="Z6">
        <f>RawData!E6</f>
        <v>9.5</v>
      </c>
      <c r="AA6">
        <f>RawData!F6</f>
        <v>13.7</v>
      </c>
    </row>
    <row r="7" spans="1:27" x14ac:dyDescent="0.55000000000000004">
      <c r="A7">
        <f>V4</f>
        <v>1487</v>
      </c>
      <c r="B7" t="s">
        <v>0</v>
      </c>
      <c r="C7">
        <f>W4</f>
        <v>13.5</v>
      </c>
      <c r="D7">
        <f>0.01*C7</f>
        <v>0.13500000000000001</v>
      </c>
      <c r="E7">
        <f>(A7-1412)/-100</f>
        <v>-0.75</v>
      </c>
      <c r="F7">
        <v>1</v>
      </c>
      <c r="K7">
        <f t="shared" si="2"/>
        <v>-1.3591930146719333</v>
      </c>
      <c r="L7">
        <f t="shared" si="3"/>
        <v>1.9653790815787708</v>
      </c>
      <c r="M7">
        <f t="shared" si="4"/>
        <v>0.60618606690683752</v>
      </c>
      <c r="N7" s="1">
        <f t="shared" si="5"/>
        <v>0.54542712977817731</v>
      </c>
      <c r="O7" s="1">
        <f t="shared" ref="O7" si="11">SUM(N7:N8)</f>
        <v>1.5454271297781772</v>
      </c>
      <c r="P7" s="1">
        <f t="shared" si="8"/>
        <v>0.3529296977311801</v>
      </c>
      <c r="Q7">
        <f t="shared" si="6"/>
        <v>-1.0414863984520382</v>
      </c>
      <c r="S7">
        <f t="shared" si="0"/>
        <v>0.54316344394153526</v>
      </c>
      <c r="T7">
        <f t="shared" si="1"/>
        <v>0.69200000000000006</v>
      </c>
      <c r="V7">
        <f>RawData!A7</f>
        <v>1542</v>
      </c>
      <c r="W7">
        <f>RawData!B7</f>
        <v>61.5</v>
      </c>
      <c r="X7">
        <f>RawData!C7</f>
        <v>75</v>
      </c>
      <c r="Y7">
        <f>RawData!D7</f>
        <v>31.9</v>
      </c>
      <c r="Z7">
        <f>RawData!E7</f>
        <v>11</v>
      </c>
      <c r="AA7">
        <f>RawData!F7</f>
        <v>27.9</v>
      </c>
    </row>
    <row r="8" spans="1:27" x14ac:dyDescent="0.55000000000000004">
      <c r="D8">
        <f t="shared" ref="D8" si="12">1-D7</f>
        <v>0.86499999999999999</v>
      </c>
      <c r="K8">
        <f t="shared" si="2"/>
        <v>0</v>
      </c>
      <c r="L8">
        <f t="shared" si="3"/>
        <v>0</v>
      </c>
      <c r="M8">
        <f t="shared" si="4"/>
        <v>0</v>
      </c>
      <c r="N8" s="1">
        <f t="shared" si="5"/>
        <v>1</v>
      </c>
      <c r="O8" s="1">
        <f t="shared" ref="O8" si="13">O7</f>
        <v>1.5454271297781772</v>
      </c>
      <c r="P8" s="1">
        <f t="shared" si="8"/>
        <v>0.64707030226882001</v>
      </c>
      <c r="Q8">
        <f t="shared" si="6"/>
        <v>-0.43530033154520059</v>
      </c>
      <c r="S8">
        <f t="shared" si="0"/>
        <v>0.59641641196601813</v>
      </c>
      <c r="T8">
        <f t="shared" si="1"/>
        <v>0.61499999999999999</v>
      </c>
      <c r="V8">
        <f>RawData!A8</f>
        <v>1562</v>
      </c>
      <c r="W8">
        <f>RawData!B8</f>
        <v>73.7</v>
      </c>
      <c r="X8">
        <f>RawData!C8</f>
        <v>85.4</v>
      </c>
      <c r="Y8">
        <f>RawData!D8</f>
        <v>42.3</v>
      </c>
      <c r="Z8">
        <f>RawData!E8</f>
        <v>36</v>
      </c>
      <c r="AA8">
        <f>RawData!F8</f>
        <v>36.700000000000003</v>
      </c>
    </row>
    <row r="9" spans="1:27" x14ac:dyDescent="0.55000000000000004">
      <c r="A9">
        <f>V5</f>
        <v>1512</v>
      </c>
      <c r="B9" t="s">
        <v>0</v>
      </c>
      <c r="C9">
        <f>W5</f>
        <v>24.2</v>
      </c>
      <c r="D9">
        <f>0.01*C9</f>
        <v>0.24199999999999999</v>
      </c>
      <c r="E9">
        <f>(A9-1412)/-100</f>
        <v>-1</v>
      </c>
      <c r="F9">
        <v>1</v>
      </c>
      <c r="K9">
        <f t="shared" si="2"/>
        <v>-1.8122573528959112</v>
      </c>
      <c r="L9">
        <f t="shared" si="3"/>
        <v>1.9653790815787708</v>
      </c>
      <c r="M9">
        <f t="shared" si="4"/>
        <v>0.15312172868285967</v>
      </c>
      <c r="N9" s="1">
        <f t="shared" si="5"/>
        <v>0.85802526916820532</v>
      </c>
      <c r="O9" s="1">
        <f t="shared" ref="O9" si="14">SUM(N9:N10)</f>
        <v>1.8580252691682053</v>
      </c>
      <c r="P9" s="1">
        <f t="shared" si="8"/>
        <v>0.46179418730527988</v>
      </c>
      <c r="Q9">
        <f t="shared" si="6"/>
        <v>-0.7726359691801975</v>
      </c>
      <c r="S9">
        <f t="shared" si="0"/>
        <v>0.67983354472816448</v>
      </c>
      <c r="T9">
        <f t="shared" si="1"/>
        <v>0.73699999999999999</v>
      </c>
      <c r="V9">
        <f>RawData!A9</f>
        <v>1587</v>
      </c>
      <c r="W9">
        <f>RawData!B9</f>
        <v>79.2</v>
      </c>
      <c r="X9">
        <f>RawData!C9</f>
        <v>64.8</v>
      </c>
      <c r="Y9">
        <f>RawData!D9</f>
        <v>44.4</v>
      </c>
      <c r="Z9">
        <f>RawData!E9</f>
        <v>38.299999999999997</v>
      </c>
      <c r="AA9">
        <f>RawData!F9</f>
        <v>23.8</v>
      </c>
    </row>
    <row r="10" spans="1:27" x14ac:dyDescent="0.55000000000000004">
      <c r="D10">
        <f t="shared" ref="D10" si="15">1-D9</f>
        <v>0.75800000000000001</v>
      </c>
      <c r="K10">
        <f t="shared" si="2"/>
        <v>0</v>
      </c>
      <c r="L10">
        <f t="shared" si="3"/>
        <v>0</v>
      </c>
      <c r="M10">
        <f t="shared" si="4"/>
        <v>0</v>
      </c>
      <c r="N10" s="1">
        <f t="shared" si="5"/>
        <v>1</v>
      </c>
      <c r="O10" s="1">
        <f t="shared" ref="O10" si="16">O9</f>
        <v>1.8580252691682053</v>
      </c>
      <c r="P10" s="1">
        <f t="shared" si="8"/>
        <v>0.53820581269472012</v>
      </c>
      <c r="Q10">
        <f t="shared" si="6"/>
        <v>-0.61951424049733783</v>
      </c>
      <c r="S10">
        <f t="shared" si="0"/>
        <v>0.76960307029088026</v>
      </c>
      <c r="T10">
        <f t="shared" si="1"/>
        <v>0.79200000000000004</v>
      </c>
      <c r="V10">
        <f>RawData!A10</f>
        <v>1612</v>
      </c>
      <c r="W10">
        <f>RawData!B10</f>
        <v>77.3</v>
      </c>
      <c r="X10">
        <f>RawData!C10</f>
        <v>93.7</v>
      </c>
      <c r="Y10">
        <f>RawData!D10</f>
        <v>61.9</v>
      </c>
      <c r="Z10">
        <f>RawData!E10</f>
        <v>29.8</v>
      </c>
      <c r="AA10">
        <f>RawData!F10</f>
        <v>36.700000000000003</v>
      </c>
    </row>
    <row r="11" spans="1:27" x14ac:dyDescent="0.55000000000000004">
      <c r="A11">
        <f>V6</f>
        <v>1530</v>
      </c>
      <c r="B11" t="s">
        <v>0</v>
      </c>
      <c r="C11">
        <f>W6</f>
        <v>69.2</v>
      </c>
      <c r="D11">
        <f>0.01*C11</f>
        <v>0.69200000000000006</v>
      </c>
      <c r="E11">
        <f>(A11-1412)/-100</f>
        <v>-1.18</v>
      </c>
      <c r="F11">
        <v>1</v>
      </c>
      <c r="K11">
        <f t="shared" si="2"/>
        <v>-2.1384636764171749</v>
      </c>
      <c r="L11">
        <f t="shared" si="3"/>
        <v>1.9653790815787708</v>
      </c>
      <c r="M11">
        <f t="shared" si="4"/>
        <v>-0.1730845948384041</v>
      </c>
      <c r="N11" s="1">
        <f t="shared" si="5"/>
        <v>1.1889666812741291</v>
      </c>
      <c r="O11" s="1">
        <f t="shared" ref="O11" si="17">SUM(N11:N12)</f>
        <v>2.1889666812741293</v>
      </c>
      <c r="P11" s="1">
        <f t="shared" si="8"/>
        <v>0.54316344394153526</v>
      </c>
      <c r="Q11">
        <f t="shared" si="6"/>
        <v>-0.61034500260618441</v>
      </c>
      <c r="S11">
        <f t="shared" si="0"/>
        <v>0.84012193676478741</v>
      </c>
      <c r="T11">
        <f t="shared" si="1"/>
        <v>0.77300000000000002</v>
      </c>
      <c r="V11">
        <f>RawData!A11</f>
        <v>1637</v>
      </c>
      <c r="W11">
        <f>RawData!B11</f>
        <v>90.9</v>
      </c>
      <c r="X11">
        <f>RawData!C11</f>
        <v>84.2</v>
      </c>
      <c r="Y11">
        <f>RawData!D11</f>
        <v>75.7</v>
      </c>
      <c r="Z11">
        <f>RawData!E11</f>
        <v>53</v>
      </c>
      <c r="AA11">
        <f>RawData!F11</f>
        <v>31.7</v>
      </c>
    </row>
    <row r="12" spans="1:27" x14ac:dyDescent="0.55000000000000004">
      <c r="D12">
        <f t="shared" ref="D12" si="18">1-D11</f>
        <v>0.30799999999999994</v>
      </c>
      <c r="K12">
        <f t="shared" si="2"/>
        <v>0</v>
      </c>
      <c r="L12">
        <f t="shared" si="3"/>
        <v>0</v>
      </c>
      <c r="M12">
        <f t="shared" si="4"/>
        <v>0</v>
      </c>
      <c r="N12" s="1">
        <f t="shared" si="5"/>
        <v>1</v>
      </c>
      <c r="O12" s="1">
        <f t="shared" ref="O12" si="19">O11</f>
        <v>2.1889666812741293</v>
      </c>
      <c r="P12" s="1">
        <f t="shared" si="8"/>
        <v>0.45683655605846463</v>
      </c>
      <c r="Q12">
        <f t="shared" si="6"/>
        <v>-0.78342959744458829</v>
      </c>
      <c r="S12">
        <f t="shared" si="0"/>
        <v>0.89208330787425472</v>
      </c>
      <c r="T12">
        <f t="shared" si="1"/>
        <v>0.90900000000000003</v>
      </c>
      <c r="V12">
        <f>RawData!A12</f>
        <v>1675</v>
      </c>
      <c r="W12">
        <f>RawData!B12</f>
        <v>94.7</v>
      </c>
      <c r="X12">
        <f>RawData!C12</f>
        <v>92.3</v>
      </c>
      <c r="Y12">
        <f>RawData!D12</f>
        <v>70.2</v>
      </c>
      <c r="Z12">
        <f>RawData!E12</f>
        <v>54.9</v>
      </c>
      <c r="AA12">
        <f>RawData!F12</f>
        <v>46</v>
      </c>
    </row>
    <row r="13" spans="1:27" x14ac:dyDescent="0.55000000000000004">
      <c r="A13">
        <f>V7</f>
        <v>1542</v>
      </c>
      <c r="B13" t="s">
        <v>0</v>
      </c>
      <c r="C13">
        <f>W7</f>
        <v>61.5</v>
      </c>
      <c r="D13">
        <f>0.01*C13</f>
        <v>0.61499999999999999</v>
      </c>
      <c r="E13">
        <f>(A13-1412)/-100</f>
        <v>-1.3</v>
      </c>
      <c r="F13">
        <v>1</v>
      </c>
      <c r="K13">
        <f t="shared" si="2"/>
        <v>-2.3559345587646847</v>
      </c>
      <c r="L13">
        <f t="shared" si="3"/>
        <v>1.9653790815787708</v>
      </c>
      <c r="M13">
        <f t="shared" si="4"/>
        <v>-0.39055547718591388</v>
      </c>
      <c r="N13" s="1">
        <f t="shared" si="5"/>
        <v>1.4778014509247079</v>
      </c>
      <c r="O13" s="1">
        <f t="shared" ref="O13" si="20">SUM(N13:N14)</f>
        <v>2.4778014509247077</v>
      </c>
      <c r="P13" s="1">
        <f t="shared" si="8"/>
        <v>0.59641641196601813</v>
      </c>
      <c r="Q13">
        <f t="shared" si="6"/>
        <v>-0.51681617808315861</v>
      </c>
      <c r="S13">
        <f t="shared" si="0"/>
        <v>0.94272215805112025</v>
      </c>
      <c r="T13">
        <f t="shared" si="1"/>
        <v>0.94700000000000006</v>
      </c>
    </row>
    <row r="14" spans="1:27" x14ac:dyDescent="0.55000000000000004">
      <c r="D14">
        <f t="shared" ref="D14" si="21">1-D13</f>
        <v>0.38500000000000001</v>
      </c>
      <c r="K14">
        <f t="shared" si="2"/>
        <v>0</v>
      </c>
      <c r="L14">
        <f t="shared" si="3"/>
        <v>0</v>
      </c>
      <c r="M14">
        <f t="shared" si="4"/>
        <v>0</v>
      </c>
      <c r="N14" s="1">
        <f t="shared" si="5"/>
        <v>1</v>
      </c>
      <c r="O14" s="1">
        <f t="shared" ref="O14" si="22">O13</f>
        <v>2.4778014509247077</v>
      </c>
      <c r="P14" s="1">
        <f t="shared" si="8"/>
        <v>0.40358358803398198</v>
      </c>
      <c r="Q14">
        <f t="shared" si="6"/>
        <v>-0.90737165526907237</v>
      </c>
      <c r="S14">
        <f t="shared" ref="S14:S24" si="23">E133</f>
        <v>0.1251135976188287</v>
      </c>
      <c r="T14">
        <f t="shared" ref="T14:T24" si="24">B133</f>
        <v>0.11699999999999999</v>
      </c>
    </row>
    <row r="15" spans="1:27" x14ac:dyDescent="0.55000000000000004">
      <c r="A15">
        <f>V8</f>
        <v>1562</v>
      </c>
      <c r="B15" t="s">
        <v>0</v>
      </c>
      <c r="C15">
        <f>W8</f>
        <v>73.7</v>
      </c>
      <c r="D15">
        <f>0.01*C15</f>
        <v>0.73699999999999999</v>
      </c>
      <c r="E15">
        <f>(A15-1412)/-100</f>
        <v>-1.5</v>
      </c>
      <c r="F15">
        <v>1</v>
      </c>
      <c r="K15">
        <f t="shared" si="2"/>
        <v>-2.7183860293438666</v>
      </c>
      <c r="L15">
        <f t="shared" si="3"/>
        <v>1.9653790815787708</v>
      </c>
      <c r="M15">
        <f t="shared" si="4"/>
        <v>-0.7530069477650958</v>
      </c>
      <c r="N15" s="1">
        <f t="shared" si="5"/>
        <v>2.1233753053578193</v>
      </c>
      <c r="O15" s="1">
        <f t="shared" ref="O15" si="25">SUM(N15:N16)</f>
        <v>3.1233753053578193</v>
      </c>
      <c r="P15" s="1">
        <f t="shared" si="8"/>
        <v>0.67983354472816448</v>
      </c>
      <c r="Q15">
        <f t="shared" si="6"/>
        <v>-0.3859072979417168</v>
      </c>
      <c r="S15">
        <f t="shared" si="23"/>
        <v>0.22162629318355626</v>
      </c>
      <c r="T15">
        <f t="shared" si="24"/>
        <v>0.08</v>
      </c>
    </row>
    <row r="16" spans="1:27" x14ac:dyDescent="0.55000000000000004">
      <c r="D16">
        <f t="shared" ref="D16" si="26">1-D15</f>
        <v>0.26300000000000001</v>
      </c>
      <c r="K16">
        <f t="shared" si="2"/>
        <v>0</v>
      </c>
      <c r="L16">
        <f t="shared" si="3"/>
        <v>0</v>
      </c>
      <c r="M16">
        <f t="shared" si="4"/>
        <v>0</v>
      </c>
      <c r="N16" s="1">
        <f t="shared" si="5"/>
        <v>1</v>
      </c>
      <c r="O16" s="1">
        <f t="shared" ref="O16" si="27">O15</f>
        <v>3.1233753053578193</v>
      </c>
      <c r="P16" s="1">
        <f t="shared" si="8"/>
        <v>0.32016645527183557</v>
      </c>
      <c r="Q16">
        <f t="shared" si="6"/>
        <v>-1.1389142457068127</v>
      </c>
      <c r="S16">
        <f t="shared" si="23"/>
        <v>0.35762692102128268</v>
      </c>
      <c r="T16">
        <f t="shared" si="24"/>
        <v>0.111</v>
      </c>
    </row>
    <row r="17" spans="1:20" x14ac:dyDescent="0.55000000000000004">
      <c r="A17">
        <f>V9</f>
        <v>1587</v>
      </c>
      <c r="B17" t="s">
        <v>0</v>
      </c>
      <c r="C17">
        <f>W9</f>
        <v>79.2</v>
      </c>
      <c r="D17">
        <f>0.01*C17</f>
        <v>0.79200000000000004</v>
      </c>
      <c r="E17">
        <f>(A17-1412)/-100</f>
        <v>-1.75</v>
      </c>
      <c r="F17">
        <v>1</v>
      </c>
      <c r="K17">
        <f t="shared" si="2"/>
        <v>-3.1714503675678447</v>
      </c>
      <c r="L17">
        <f t="shared" si="3"/>
        <v>1.9653790815787708</v>
      </c>
      <c r="M17">
        <f t="shared" si="4"/>
        <v>-1.2060712859890739</v>
      </c>
      <c r="N17" s="1">
        <f t="shared" si="5"/>
        <v>3.3403356167224865</v>
      </c>
      <c r="O17" s="1">
        <f t="shared" ref="O17" si="28">SUM(N17:N18)</f>
        <v>4.340335616722486</v>
      </c>
      <c r="P17" s="1">
        <f t="shared" si="8"/>
        <v>0.76960307029088026</v>
      </c>
      <c r="Q17">
        <f t="shared" si="6"/>
        <v>-0.26188039017539622</v>
      </c>
      <c r="S17">
        <f t="shared" si="23"/>
        <v>0.46689485470918141</v>
      </c>
      <c r="T17">
        <f t="shared" si="24"/>
        <v>0.59</v>
      </c>
    </row>
    <row r="18" spans="1:20" x14ac:dyDescent="0.55000000000000004">
      <c r="D18">
        <f t="shared" ref="D18" si="29">1-D17</f>
        <v>0.20799999999999996</v>
      </c>
      <c r="K18">
        <f t="shared" si="2"/>
        <v>0</v>
      </c>
      <c r="L18">
        <f t="shared" si="3"/>
        <v>0</v>
      </c>
      <c r="M18">
        <f t="shared" si="4"/>
        <v>0</v>
      </c>
      <c r="N18" s="1">
        <f t="shared" si="5"/>
        <v>1</v>
      </c>
      <c r="O18" s="1">
        <f t="shared" ref="O18" si="30">O17</f>
        <v>4.340335616722486</v>
      </c>
      <c r="P18" s="1">
        <f t="shared" si="8"/>
        <v>0.23039692970911985</v>
      </c>
      <c r="Q18">
        <f t="shared" si="6"/>
        <v>-1.4679516761644702</v>
      </c>
      <c r="S18">
        <f t="shared" si="23"/>
        <v>0.54824734299231537</v>
      </c>
      <c r="T18">
        <f t="shared" si="24"/>
        <v>0.6070000000000001</v>
      </c>
    </row>
    <row r="19" spans="1:20" x14ac:dyDescent="0.55000000000000004">
      <c r="A19">
        <f>V10</f>
        <v>1612</v>
      </c>
      <c r="B19" t="s">
        <v>0</v>
      </c>
      <c r="C19">
        <f>W10</f>
        <v>77.3</v>
      </c>
      <c r="D19">
        <f>0.01*C19</f>
        <v>0.77300000000000002</v>
      </c>
      <c r="E19">
        <f>(A19-1412)/-100</f>
        <v>-2</v>
      </c>
      <c r="F19">
        <v>1</v>
      </c>
      <c r="K19">
        <f t="shared" si="2"/>
        <v>-3.6245147057918223</v>
      </c>
      <c r="L19">
        <f t="shared" si="3"/>
        <v>1.9653790815787708</v>
      </c>
      <c r="M19">
        <f t="shared" si="4"/>
        <v>-1.6591356242130515</v>
      </c>
      <c r="N19" s="1">
        <f t="shared" si="5"/>
        <v>5.2547667876661732</v>
      </c>
      <c r="O19" s="1">
        <f t="shared" ref="O19" si="31">SUM(N19:N20)</f>
        <v>6.2547667876661732</v>
      </c>
      <c r="P19" s="1">
        <f t="shared" si="8"/>
        <v>0.84012193676478741</v>
      </c>
      <c r="Q19">
        <f t="shared" si="6"/>
        <v>-0.17420823486465659</v>
      </c>
      <c r="S19">
        <f t="shared" si="23"/>
        <v>0.60134264594099873</v>
      </c>
      <c r="T19">
        <f t="shared" si="24"/>
        <v>0.75</v>
      </c>
    </row>
    <row r="20" spans="1:20" x14ac:dyDescent="0.55000000000000004">
      <c r="D20">
        <f t="shared" ref="D20" si="32">1-D19</f>
        <v>0.22699999999999998</v>
      </c>
      <c r="K20">
        <f t="shared" si="2"/>
        <v>0</v>
      </c>
      <c r="L20">
        <f t="shared" si="3"/>
        <v>0</v>
      </c>
      <c r="M20">
        <f t="shared" si="4"/>
        <v>0</v>
      </c>
      <c r="N20" s="1">
        <f t="shared" si="5"/>
        <v>1</v>
      </c>
      <c r="O20" s="1">
        <f t="shared" ref="O20" si="33">O19</f>
        <v>6.2547667876661732</v>
      </c>
      <c r="P20" s="1">
        <f t="shared" si="8"/>
        <v>0.15987806323521259</v>
      </c>
      <c r="Q20">
        <f t="shared" si="6"/>
        <v>-1.833343859077708</v>
      </c>
      <c r="S20">
        <f t="shared" si="23"/>
        <v>0.68428056971726314</v>
      </c>
      <c r="T20">
        <f t="shared" si="24"/>
        <v>0.85400000000000009</v>
      </c>
    </row>
    <row r="21" spans="1:20" x14ac:dyDescent="0.55000000000000004">
      <c r="A21">
        <f>V11</f>
        <v>1637</v>
      </c>
      <c r="B21" t="s">
        <v>0</v>
      </c>
      <c r="C21">
        <f>W11</f>
        <v>90.9</v>
      </c>
      <c r="D21">
        <f>0.01*C21</f>
        <v>0.90900000000000003</v>
      </c>
      <c r="E21">
        <f>(A21-1412)/-100</f>
        <v>-2.25</v>
      </c>
      <c r="F21">
        <v>1</v>
      </c>
      <c r="K21">
        <f t="shared" si="2"/>
        <v>-4.0775790440158</v>
      </c>
      <c r="L21">
        <f t="shared" si="3"/>
        <v>1.9653790815787708</v>
      </c>
      <c r="M21">
        <f t="shared" si="4"/>
        <v>-2.1121999624370291</v>
      </c>
      <c r="N21" s="1">
        <f t="shared" si="5"/>
        <v>8.2664070803318683</v>
      </c>
      <c r="O21" s="1">
        <f t="shared" ref="O21" si="34">SUM(N21:N22)</f>
        <v>9.2664070803318683</v>
      </c>
      <c r="P21" s="1">
        <f t="shared" si="8"/>
        <v>0.89208330787425472</v>
      </c>
      <c r="Q21">
        <f t="shared" si="6"/>
        <v>-0.11419575628525637</v>
      </c>
      <c r="S21">
        <f t="shared" si="23"/>
        <v>0.77321915692354448</v>
      </c>
      <c r="T21">
        <f t="shared" si="24"/>
        <v>0.64800000000000002</v>
      </c>
    </row>
    <row r="22" spans="1:20" x14ac:dyDescent="0.55000000000000004">
      <c r="D22">
        <f t="shared" ref="D22" si="35">1-D21</f>
        <v>9.099999999999997E-2</v>
      </c>
      <c r="K22">
        <f t="shared" si="2"/>
        <v>0</v>
      </c>
      <c r="L22">
        <f t="shared" si="3"/>
        <v>0</v>
      </c>
      <c r="M22">
        <f t="shared" si="4"/>
        <v>0</v>
      </c>
      <c r="N22" s="1">
        <f t="shared" si="5"/>
        <v>1</v>
      </c>
      <c r="O22" s="1">
        <f t="shared" ref="O22" si="36">O21</f>
        <v>9.2664070803318683</v>
      </c>
      <c r="P22" s="1">
        <f t="shared" si="8"/>
        <v>0.10791669212574523</v>
      </c>
      <c r="Q22">
        <f t="shared" si="6"/>
        <v>-2.2263957187222854</v>
      </c>
      <c r="S22">
        <f t="shared" si="23"/>
        <v>0.84285722075919167</v>
      </c>
      <c r="T22">
        <f t="shared" si="24"/>
        <v>0.93700000000000006</v>
      </c>
    </row>
    <row r="23" spans="1:20" x14ac:dyDescent="0.55000000000000004">
      <c r="A23">
        <f>V12</f>
        <v>1675</v>
      </c>
      <c r="B23" t="s">
        <v>0</v>
      </c>
      <c r="C23">
        <f>W12</f>
        <v>94.7</v>
      </c>
      <c r="D23">
        <f>0.01*C23</f>
        <v>0.94700000000000006</v>
      </c>
      <c r="E23">
        <f>(A23-1412)/-100</f>
        <v>-2.63</v>
      </c>
      <c r="F23">
        <v>1</v>
      </c>
      <c r="K23">
        <f t="shared" si="2"/>
        <v>-4.7662368381162459</v>
      </c>
      <c r="L23">
        <f t="shared" si="3"/>
        <v>1.9653790815787708</v>
      </c>
      <c r="M23">
        <f t="shared" si="4"/>
        <v>-2.800857756537475</v>
      </c>
      <c r="N23" s="1">
        <f t="shared" si="5"/>
        <v>16.458758325645299</v>
      </c>
      <c r="O23" s="1">
        <f t="shared" ref="O23" si="37">SUM(N23:N24)</f>
        <v>17.458758325645299</v>
      </c>
      <c r="P23" s="1">
        <f t="shared" si="8"/>
        <v>0.94272215805112025</v>
      </c>
      <c r="Q23">
        <f t="shared" si="6"/>
        <v>-5.8983675975478295E-2</v>
      </c>
      <c r="S23">
        <f t="shared" si="23"/>
        <v>0.89404172838163209</v>
      </c>
      <c r="T23">
        <f t="shared" si="24"/>
        <v>0.84200000000000008</v>
      </c>
    </row>
    <row r="24" spans="1:20" x14ac:dyDescent="0.55000000000000004">
      <c r="D24">
        <f t="shared" ref="D24" si="38">1-D23</f>
        <v>5.2999999999999936E-2</v>
      </c>
      <c r="K24">
        <f t="shared" si="2"/>
        <v>0</v>
      </c>
      <c r="L24">
        <f t="shared" si="3"/>
        <v>0</v>
      </c>
      <c r="M24">
        <f t="shared" si="4"/>
        <v>0</v>
      </c>
      <c r="N24" s="1">
        <f t="shared" si="5"/>
        <v>1</v>
      </c>
      <c r="O24" s="1">
        <f t="shared" ref="O24" si="39">O23</f>
        <v>17.458758325645299</v>
      </c>
      <c r="P24" s="1">
        <f t="shared" si="8"/>
        <v>5.7277841948879755E-2</v>
      </c>
      <c r="Q24">
        <f t="shared" si="6"/>
        <v>-2.8598414325129533</v>
      </c>
      <c r="S24">
        <f t="shared" si="23"/>
        <v>0.94381948265912563</v>
      </c>
      <c r="T24">
        <f t="shared" si="24"/>
        <v>0.92300000000000004</v>
      </c>
    </row>
    <row r="25" spans="1:20" x14ac:dyDescent="0.55000000000000004">
      <c r="A25">
        <f>A3</f>
        <v>1412</v>
      </c>
      <c r="B25" t="s">
        <v>1</v>
      </c>
      <c r="C25">
        <f>X2</f>
        <v>11.7</v>
      </c>
      <c r="D25">
        <f>0.01*C25</f>
        <v>0.11699999999999999</v>
      </c>
      <c r="E25">
        <f>(A25-1412)/-100</f>
        <v>0</v>
      </c>
      <c r="G25">
        <v>1</v>
      </c>
      <c r="K25">
        <f t="shared" si="2"/>
        <v>0</v>
      </c>
      <c r="L25">
        <f t="shared" si="3"/>
        <v>1.944871946517885</v>
      </c>
      <c r="M25">
        <f t="shared" si="4"/>
        <v>1.944871946517885</v>
      </c>
      <c r="N25" s="1">
        <f t="shared" si="5"/>
        <v>0.14300553452231973</v>
      </c>
      <c r="O25" s="1">
        <f t="shared" ref="O25" si="40">SUM(N25:N26)</f>
        <v>1.1430055345223198</v>
      </c>
      <c r="P25" s="1">
        <f t="shared" si="8"/>
        <v>0.1251135976188287</v>
      </c>
      <c r="Q25">
        <f t="shared" si="6"/>
        <v>-2.0785331734206025</v>
      </c>
      <c r="S25">
        <f t="shared" ref="S25:S35" si="41">E146</f>
        <v>3.258694927659915E-2</v>
      </c>
      <c r="T25">
        <f t="shared" ref="T25:T35" si="42">B146</f>
        <v>0</v>
      </c>
    </row>
    <row r="26" spans="1:20" x14ac:dyDescent="0.55000000000000004">
      <c r="D26">
        <f t="shared" ref="D26" si="43">1-D25</f>
        <v>0.88300000000000001</v>
      </c>
      <c r="K26">
        <f t="shared" si="2"/>
        <v>0</v>
      </c>
      <c r="L26">
        <f t="shared" si="3"/>
        <v>0</v>
      </c>
      <c r="M26">
        <f t="shared" si="4"/>
        <v>0</v>
      </c>
      <c r="N26" s="1">
        <f t="shared" si="5"/>
        <v>1</v>
      </c>
      <c r="O26" s="1">
        <f t="shared" ref="O26" si="44">O25</f>
        <v>1.1430055345223198</v>
      </c>
      <c r="P26" s="1">
        <f t="shared" si="8"/>
        <v>0.87488640238117121</v>
      </c>
      <c r="Q26">
        <f t="shared" si="6"/>
        <v>-0.13366122690271781</v>
      </c>
      <c r="S26">
        <f t="shared" si="41"/>
        <v>6.2852152373620365E-2</v>
      </c>
      <c r="T26">
        <f t="shared" si="42"/>
        <v>0</v>
      </c>
    </row>
    <row r="27" spans="1:20" x14ac:dyDescent="0.55000000000000004">
      <c r="A27">
        <f t="shared" ref="A27:A89" si="45">A5</f>
        <v>1450</v>
      </c>
      <c r="B27" t="s">
        <v>1</v>
      </c>
      <c r="C27">
        <f>X3</f>
        <v>8</v>
      </c>
      <c r="D27">
        <f>0.01*C27</f>
        <v>0.08</v>
      </c>
      <c r="E27">
        <f>(A27-1412)/-100</f>
        <v>-0.38</v>
      </c>
      <c r="G27">
        <v>1</v>
      </c>
      <c r="K27">
        <f t="shared" si="2"/>
        <v>-0.68865779410044625</v>
      </c>
      <c r="L27">
        <f t="shared" si="3"/>
        <v>1.944871946517885</v>
      </c>
      <c r="M27">
        <f t="shared" si="4"/>
        <v>1.2562141524174386</v>
      </c>
      <c r="N27" s="1">
        <f t="shared" si="5"/>
        <v>0.28472993273373787</v>
      </c>
      <c r="O27" s="1">
        <f t="shared" ref="O27" si="46">SUM(N27:N28)</f>
        <v>1.2847299327337378</v>
      </c>
      <c r="P27" s="1">
        <f t="shared" si="8"/>
        <v>0.22162629318355626</v>
      </c>
      <c r="Q27">
        <f t="shared" si="6"/>
        <v>-1.5067626795972027</v>
      </c>
      <c r="S27">
        <f t="shared" si="41"/>
        <v>0.11593297506657448</v>
      </c>
      <c r="T27">
        <f t="shared" si="42"/>
        <v>0</v>
      </c>
    </row>
    <row r="28" spans="1:20" x14ac:dyDescent="0.55000000000000004">
      <c r="D28">
        <f t="shared" ref="D28" si="47">1-D27</f>
        <v>0.92</v>
      </c>
      <c r="K28">
        <f t="shared" si="2"/>
        <v>0</v>
      </c>
      <c r="L28">
        <f t="shared" si="3"/>
        <v>0</v>
      </c>
      <c r="M28">
        <f t="shared" si="4"/>
        <v>0</v>
      </c>
      <c r="N28" s="1">
        <f t="shared" si="5"/>
        <v>1</v>
      </c>
      <c r="O28" s="1">
        <f t="shared" ref="O28" si="48">O27</f>
        <v>1.2847299327337378</v>
      </c>
      <c r="P28" s="1">
        <f t="shared" si="8"/>
        <v>0.7783737068164438</v>
      </c>
      <c r="Q28">
        <f t="shared" si="6"/>
        <v>-0.25054852717976406</v>
      </c>
      <c r="S28">
        <f t="shared" si="41"/>
        <v>0.1710142160611661</v>
      </c>
      <c r="T28">
        <f t="shared" si="42"/>
        <v>0.21100000000000002</v>
      </c>
    </row>
    <row r="29" spans="1:20" x14ac:dyDescent="0.55000000000000004">
      <c r="A29">
        <f t="shared" si="45"/>
        <v>1487</v>
      </c>
      <c r="B29" t="s">
        <v>1</v>
      </c>
      <c r="C29">
        <f>X4</f>
        <v>11.1</v>
      </c>
      <c r="D29">
        <f>0.01*C29</f>
        <v>0.111</v>
      </c>
      <c r="E29">
        <f>(A29-1412)/-100</f>
        <v>-0.75</v>
      </c>
      <c r="G29">
        <v>1</v>
      </c>
      <c r="K29">
        <f t="shared" si="2"/>
        <v>-1.3591930146719333</v>
      </c>
      <c r="L29">
        <f t="shared" si="3"/>
        <v>1.944871946517885</v>
      </c>
      <c r="M29">
        <f t="shared" si="4"/>
        <v>0.58567893184595166</v>
      </c>
      <c r="N29" s="1">
        <f t="shared" si="5"/>
        <v>0.55672775327051238</v>
      </c>
      <c r="O29" s="1">
        <f t="shared" ref="O29" si="49">SUM(N29:N30)</f>
        <v>1.5567277532705124</v>
      </c>
      <c r="P29" s="1">
        <f t="shared" si="8"/>
        <v>0.35762692102128268</v>
      </c>
      <c r="Q29">
        <f t="shared" si="6"/>
        <v>-1.028264956018369</v>
      </c>
      <c r="S29">
        <f t="shared" si="41"/>
        <v>0.22231089692169761</v>
      </c>
      <c r="T29">
        <f t="shared" si="42"/>
        <v>0.19700000000000001</v>
      </c>
    </row>
    <row r="30" spans="1:20" x14ac:dyDescent="0.55000000000000004">
      <c r="D30">
        <f t="shared" ref="D30" si="50">1-D29</f>
        <v>0.88900000000000001</v>
      </c>
      <c r="K30">
        <f t="shared" si="2"/>
        <v>0</v>
      </c>
      <c r="L30">
        <f t="shared" si="3"/>
        <v>0</v>
      </c>
      <c r="M30">
        <f t="shared" si="4"/>
        <v>0</v>
      </c>
      <c r="N30" s="1">
        <f t="shared" si="5"/>
        <v>1</v>
      </c>
      <c r="O30" s="1">
        <f t="shared" ref="O30" si="51">O29</f>
        <v>1.5567277532705124</v>
      </c>
      <c r="P30" s="1">
        <f t="shared" si="8"/>
        <v>0.64237307897871732</v>
      </c>
      <c r="Q30">
        <f t="shared" si="6"/>
        <v>-0.44258602417241721</v>
      </c>
      <c r="S30">
        <f t="shared" si="41"/>
        <v>0.26215862310800636</v>
      </c>
      <c r="T30">
        <f t="shared" si="42"/>
        <v>0.31900000000000001</v>
      </c>
    </row>
    <row r="31" spans="1:20" x14ac:dyDescent="0.55000000000000004">
      <c r="A31">
        <f t="shared" si="45"/>
        <v>1512</v>
      </c>
      <c r="B31" t="s">
        <v>1</v>
      </c>
      <c r="C31">
        <f>X5</f>
        <v>59</v>
      </c>
      <c r="D31">
        <f>0.01*C31</f>
        <v>0.59</v>
      </c>
      <c r="E31">
        <f>(A31-1412)/-100</f>
        <v>-1</v>
      </c>
      <c r="G31">
        <v>1</v>
      </c>
      <c r="K31">
        <f t="shared" si="2"/>
        <v>-1.8122573528959112</v>
      </c>
      <c r="L31">
        <f t="shared" si="3"/>
        <v>1.944871946517885</v>
      </c>
      <c r="M31">
        <f t="shared" si="4"/>
        <v>0.13261459362197381</v>
      </c>
      <c r="N31" s="1">
        <f t="shared" si="5"/>
        <v>0.87580256696731329</v>
      </c>
      <c r="O31" s="1">
        <f t="shared" ref="O31" si="52">SUM(N31:N32)</f>
        <v>1.8758025669673133</v>
      </c>
      <c r="P31" s="1">
        <f t="shared" si="8"/>
        <v>0.46689485470918141</v>
      </c>
      <c r="Q31">
        <f t="shared" si="6"/>
        <v>-0.7616511971790938</v>
      </c>
      <c r="S31">
        <f t="shared" si="41"/>
        <v>0.33797583886197469</v>
      </c>
      <c r="T31">
        <f t="shared" si="42"/>
        <v>0.42299999999999999</v>
      </c>
    </row>
    <row r="32" spans="1:20" x14ac:dyDescent="0.55000000000000004">
      <c r="D32">
        <f t="shared" ref="D32" si="53">1-D31</f>
        <v>0.41000000000000003</v>
      </c>
      <c r="K32">
        <f t="shared" si="2"/>
        <v>0</v>
      </c>
      <c r="L32">
        <f t="shared" si="3"/>
        <v>0</v>
      </c>
      <c r="M32">
        <f t="shared" si="4"/>
        <v>0</v>
      </c>
      <c r="N32" s="1">
        <f t="shared" si="5"/>
        <v>1</v>
      </c>
      <c r="O32" s="1">
        <f t="shared" ref="O32" si="54">O31</f>
        <v>1.8758025669673133</v>
      </c>
      <c r="P32" s="1">
        <f t="shared" si="8"/>
        <v>0.53310514529081854</v>
      </c>
      <c r="Q32">
        <f t="shared" si="6"/>
        <v>-0.62903660355711999</v>
      </c>
      <c r="S32">
        <f t="shared" si="41"/>
        <v>0.44540273558590249</v>
      </c>
      <c r="T32">
        <f t="shared" si="42"/>
        <v>0.44400000000000001</v>
      </c>
    </row>
    <row r="33" spans="1:20" x14ac:dyDescent="0.55000000000000004">
      <c r="A33">
        <f t="shared" si="45"/>
        <v>1530</v>
      </c>
      <c r="B33" t="s">
        <v>1</v>
      </c>
      <c r="C33">
        <f>X6</f>
        <v>60.7</v>
      </c>
      <c r="D33">
        <f>0.01*C33</f>
        <v>0.6070000000000001</v>
      </c>
      <c r="E33">
        <f>(A33-1412)/-100</f>
        <v>-1.18</v>
      </c>
      <c r="G33">
        <v>1</v>
      </c>
      <c r="K33">
        <f t="shared" si="2"/>
        <v>-2.1384636764171749</v>
      </c>
      <c r="L33">
        <f t="shared" si="3"/>
        <v>1.944871946517885</v>
      </c>
      <c r="M33">
        <f t="shared" si="4"/>
        <v>-0.19359172989928997</v>
      </c>
      <c r="N33" s="1">
        <f t="shared" si="5"/>
        <v>1.2136007049162507</v>
      </c>
      <c r="O33" s="1">
        <f t="shared" ref="O33" si="55">SUM(N33:N34)</f>
        <v>2.2136007049162507</v>
      </c>
      <c r="P33" s="1">
        <f t="shared" si="8"/>
        <v>0.54824734299231537</v>
      </c>
      <c r="Q33">
        <f t="shared" si="6"/>
        <v>-0.60102873803912904</v>
      </c>
      <c r="S33">
        <f t="shared" si="41"/>
        <v>0.55818545081930315</v>
      </c>
      <c r="T33">
        <f t="shared" si="42"/>
        <v>0.61899999999999999</v>
      </c>
    </row>
    <row r="34" spans="1:20" x14ac:dyDescent="0.55000000000000004">
      <c r="D34">
        <f t="shared" ref="D34" si="56">1-D33</f>
        <v>0.3929999999999999</v>
      </c>
      <c r="K34">
        <f t="shared" si="2"/>
        <v>0</v>
      </c>
      <c r="L34">
        <f t="shared" si="3"/>
        <v>0</v>
      </c>
      <c r="M34">
        <f t="shared" si="4"/>
        <v>0</v>
      </c>
      <c r="N34" s="1">
        <f t="shared" si="5"/>
        <v>1</v>
      </c>
      <c r="O34" s="1">
        <f t="shared" ref="O34" si="57">O33</f>
        <v>2.2136007049162507</v>
      </c>
      <c r="P34" s="1">
        <f t="shared" si="8"/>
        <v>0.45175265700768469</v>
      </c>
      <c r="Q34">
        <f t="shared" si="6"/>
        <v>-0.79462046793841901</v>
      </c>
      <c r="S34">
        <f t="shared" si="41"/>
        <v>0.66526925086226341</v>
      </c>
      <c r="T34">
        <f t="shared" si="42"/>
        <v>0.75700000000000001</v>
      </c>
    </row>
    <row r="35" spans="1:20" x14ac:dyDescent="0.55000000000000004">
      <c r="A35">
        <f t="shared" si="45"/>
        <v>1542</v>
      </c>
      <c r="B35" t="s">
        <v>1</v>
      </c>
      <c r="C35">
        <f>X7</f>
        <v>75</v>
      </c>
      <c r="D35">
        <f>0.01*C35</f>
        <v>0.75</v>
      </c>
      <c r="E35">
        <f>(A35-1412)/-100</f>
        <v>-1.3</v>
      </c>
      <c r="G35">
        <v>1</v>
      </c>
      <c r="K35">
        <f t="shared" si="2"/>
        <v>-2.3559345587646847</v>
      </c>
      <c r="L35">
        <f t="shared" si="3"/>
        <v>1.944871946517885</v>
      </c>
      <c r="M35">
        <f t="shared" si="4"/>
        <v>-0.41106261224679974</v>
      </c>
      <c r="N35" s="1">
        <f t="shared" si="5"/>
        <v>1.5084197991541379</v>
      </c>
      <c r="O35" s="1">
        <f t="shared" ref="O35" si="58">SUM(N35:N36)</f>
        <v>2.5084197991541379</v>
      </c>
      <c r="P35" s="1">
        <f t="shared" si="8"/>
        <v>0.60134264594099873</v>
      </c>
      <c r="Q35">
        <f t="shared" si="6"/>
        <v>-0.50859038054948069</v>
      </c>
      <c r="S35">
        <f t="shared" si="41"/>
        <v>0.79827103869682592</v>
      </c>
      <c r="T35">
        <f t="shared" si="42"/>
        <v>0.70200000000000007</v>
      </c>
    </row>
    <row r="36" spans="1:20" x14ac:dyDescent="0.55000000000000004">
      <c r="D36">
        <f t="shared" ref="D36" si="59">1-D35</f>
        <v>0.25</v>
      </c>
      <c r="K36">
        <f t="shared" si="2"/>
        <v>0</v>
      </c>
      <c r="L36">
        <f t="shared" si="3"/>
        <v>0</v>
      </c>
      <c r="M36">
        <f t="shared" si="4"/>
        <v>0</v>
      </c>
      <c r="N36" s="1">
        <f t="shared" si="5"/>
        <v>1</v>
      </c>
      <c r="O36" s="1">
        <f t="shared" ref="O36" si="60">O35</f>
        <v>2.5084197991541379</v>
      </c>
      <c r="P36" s="1">
        <f t="shared" si="8"/>
        <v>0.39865735405900127</v>
      </c>
      <c r="Q36">
        <f t="shared" si="6"/>
        <v>-0.91965299279628043</v>
      </c>
      <c r="S36">
        <f t="shared" ref="S36:S46" si="61">E159</f>
        <v>1.5904249833935024E-2</v>
      </c>
      <c r="T36">
        <f t="shared" ref="T36:T46" si="62">B159</f>
        <v>0</v>
      </c>
    </row>
    <row r="37" spans="1:20" x14ac:dyDescent="0.55000000000000004">
      <c r="A37">
        <f t="shared" si="45"/>
        <v>1562</v>
      </c>
      <c r="B37" t="s">
        <v>1</v>
      </c>
      <c r="C37">
        <f>X8</f>
        <v>85.4</v>
      </c>
      <c r="D37">
        <f>0.01*C37</f>
        <v>0.85400000000000009</v>
      </c>
      <c r="E37">
        <f>(A37-1412)/-100</f>
        <v>-1.5</v>
      </c>
      <c r="G37">
        <v>1</v>
      </c>
      <c r="K37">
        <f t="shared" si="2"/>
        <v>-2.7183860293438666</v>
      </c>
      <c r="L37">
        <f t="shared" si="3"/>
        <v>1.944871946517885</v>
      </c>
      <c r="M37">
        <f t="shared" si="4"/>
        <v>-0.77351408282598166</v>
      </c>
      <c r="N37" s="1">
        <f t="shared" si="5"/>
        <v>2.1673692021567001</v>
      </c>
      <c r="O37" s="1">
        <f t="shared" ref="O37" si="63">SUM(N37:N38)</f>
        <v>3.1673692021567001</v>
      </c>
      <c r="P37" s="1">
        <f t="shared" si="8"/>
        <v>0.68428056971726314</v>
      </c>
      <c r="Q37">
        <f t="shared" si="6"/>
        <v>-0.37938725581923904</v>
      </c>
      <c r="S37">
        <f t="shared" si="61"/>
        <v>3.1174651422474626E-2</v>
      </c>
      <c r="T37">
        <f t="shared" si="62"/>
        <v>0</v>
      </c>
    </row>
    <row r="38" spans="1:20" x14ac:dyDescent="0.55000000000000004">
      <c r="D38">
        <f t="shared" ref="D38" si="64">1-D37</f>
        <v>0.14599999999999991</v>
      </c>
      <c r="K38">
        <f t="shared" si="2"/>
        <v>0</v>
      </c>
      <c r="L38">
        <f t="shared" si="3"/>
        <v>0</v>
      </c>
      <c r="M38">
        <f t="shared" si="4"/>
        <v>0</v>
      </c>
      <c r="N38" s="1">
        <f t="shared" si="5"/>
        <v>1</v>
      </c>
      <c r="O38" s="1">
        <f t="shared" ref="O38" si="65">O37</f>
        <v>3.1673692021567001</v>
      </c>
      <c r="P38" s="1">
        <f t="shared" si="8"/>
        <v>0.3157194302827368</v>
      </c>
      <c r="Q38">
        <f t="shared" si="6"/>
        <v>-1.1529013386452207</v>
      </c>
      <c r="S38">
        <f t="shared" si="61"/>
        <v>5.9192493223556068E-2</v>
      </c>
      <c r="T38">
        <f t="shared" si="62"/>
        <v>0.02</v>
      </c>
    </row>
    <row r="39" spans="1:20" x14ac:dyDescent="0.55000000000000004">
      <c r="A39">
        <f t="shared" si="45"/>
        <v>1587</v>
      </c>
      <c r="B39" t="s">
        <v>1</v>
      </c>
      <c r="C39">
        <f>X9</f>
        <v>64.8</v>
      </c>
      <c r="D39">
        <f>0.01*C39</f>
        <v>0.64800000000000002</v>
      </c>
      <c r="E39">
        <f>(A39-1412)/-100</f>
        <v>-1.75</v>
      </c>
      <c r="G39">
        <v>1</v>
      </c>
      <c r="K39">
        <f t="shared" si="2"/>
        <v>-3.1714503675678447</v>
      </c>
      <c r="L39">
        <f t="shared" si="3"/>
        <v>1.944871946517885</v>
      </c>
      <c r="M39">
        <f t="shared" si="4"/>
        <v>-1.2265784210499597</v>
      </c>
      <c r="N39" s="1">
        <f t="shared" si="5"/>
        <v>3.4095435330173172</v>
      </c>
      <c r="O39" s="1">
        <f t="shared" ref="O39" si="66">SUM(N39:N40)</f>
        <v>4.4095435330173167</v>
      </c>
      <c r="P39" s="1">
        <f t="shared" si="8"/>
        <v>0.77321915692354448</v>
      </c>
      <c r="Q39">
        <f t="shared" si="6"/>
        <v>-0.25719275579924039</v>
      </c>
      <c r="S39">
        <f t="shared" si="61"/>
        <v>9.0061889812320731E-2</v>
      </c>
      <c r="T39">
        <f t="shared" si="62"/>
        <v>0.113</v>
      </c>
    </row>
    <row r="40" spans="1:20" x14ac:dyDescent="0.55000000000000004">
      <c r="D40">
        <f t="shared" ref="D40" si="67">1-D39</f>
        <v>0.35199999999999998</v>
      </c>
      <c r="K40">
        <f t="shared" si="2"/>
        <v>0</v>
      </c>
      <c r="L40">
        <f t="shared" si="3"/>
        <v>0</v>
      </c>
      <c r="M40">
        <f t="shared" si="4"/>
        <v>0</v>
      </c>
      <c r="N40" s="1">
        <f t="shared" si="5"/>
        <v>1</v>
      </c>
      <c r="O40" s="1">
        <f t="shared" ref="O40" si="68">O39</f>
        <v>4.4095435330173167</v>
      </c>
      <c r="P40" s="1">
        <f t="shared" si="8"/>
        <v>0.22678084307645566</v>
      </c>
      <c r="Q40">
        <f t="shared" si="6"/>
        <v>-1.4837711768492001</v>
      </c>
      <c r="S40">
        <f t="shared" si="61"/>
        <v>0.12060927043347036</v>
      </c>
      <c r="T40">
        <f t="shared" si="62"/>
        <v>9.5000000000000001E-2</v>
      </c>
    </row>
    <row r="41" spans="1:20" x14ac:dyDescent="0.55000000000000004">
      <c r="A41">
        <f t="shared" si="45"/>
        <v>1612</v>
      </c>
      <c r="B41" t="s">
        <v>1</v>
      </c>
      <c r="C41">
        <f>X10</f>
        <v>93.7</v>
      </c>
      <c r="D41">
        <f>0.01*C41</f>
        <v>0.93700000000000006</v>
      </c>
      <c r="E41">
        <f>(A41-1412)/-100</f>
        <v>-2</v>
      </c>
      <c r="G41">
        <v>1</v>
      </c>
      <c r="K41">
        <f t="shared" si="2"/>
        <v>-3.6245147057918223</v>
      </c>
      <c r="L41">
        <f t="shared" si="3"/>
        <v>1.944871946517885</v>
      </c>
      <c r="M41">
        <f t="shared" si="4"/>
        <v>-1.6796427592739374</v>
      </c>
      <c r="N41" s="1">
        <f t="shared" si="5"/>
        <v>5.3636395183489931</v>
      </c>
      <c r="O41" s="1">
        <f t="shared" ref="O41" si="69">SUM(N41:N42)</f>
        <v>6.3636395183489931</v>
      </c>
      <c r="P41" s="1">
        <f t="shared" si="8"/>
        <v>0.84285722075919167</v>
      </c>
      <c r="Q41">
        <f t="shared" si="6"/>
        <v>-0.1709577057174842</v>
      </c>
      <c r="S41">
        <f t="shared" si="61"/>
        <v>0.14564156101286044</v>
      </c>
      <c r="T41">
        <f t="shared" si="62"/>
        <v>0.11</v>
      </c>
    </row>
    <row r="42" spans="1:20" x14ac:dyDescent="0.55000000000000004">
      <c r="D42">
        <f t="shared" ref="D42" si="70">1-D41</f>
        <v>6.2999999999999945E-2</v>
      </c>
      <c r="K42">
        <f t="shared" si="2"/>
        <v>0</v>
      </c>
      <c r="L42">
        <f t="shared" si="3"/>
        <v>0</v>
      </c>
      <c r="M42">
        <f t="shared" si="4"/>
        <v>0</v>
      </c>
      <c r="N42" s="1">
        <f t="shared" si="5"/>
        <v>1</v>
      </c>
      <c r="O42" s="1">
        <f t="shared" ref="O42" si="71">O41</f>
        <v>6.3636395183489931</v>
      </c>
      <c r="P42" s="1">
        <f t="shared" si="8"/>
        <v>0.15714277924080838</v>
      </c>
      <c r="Q42">
        <f t="shared" si="6"/>
        <v>-1.8506004649914216</v>
      </c>
      <c r="S42">
        <f t="shared" si="61"/>
        <v>0.19674704457019707</v>
      </c>
      <c r="T42">
        <f t="shared" si="62"/>
        <v>0.36</v>
      </c>
    </row>
    <row r="43" spans="1:20" x14ac:dyDescent="0.55000000000000004">
      <c r="A43">
        <f t="shared" si="45"/>
        <v>1637</v>
      </c>
      <c r="B43" t="s">
        <v>1</v>
      </c>
      <c r="C43">
        <f>X11</f>
        <v>84.2</v>
      </c>
      <c r="D43">
        <f>0.01*C43</f>
        <v>0.84200000000000008</v>
      </c>
      <c r="E43">
        <f>(A43-1412)/-100</f>
        <v>-2.25</v>
      </c>
      <c r="G43">
        <v>1</v>
      </c>
      <c r="K43">
        <f t="shared" si="2"/>
        <v>-4.0775790440158</v>
      </c>
      <c r="L43">
        <f t="shared" si="3"/>
        <v>1.944871946517885</v>
      </c>
      <c r="M43">
        <f t="shared" si="4"/>
        <v>-2.132707097497915</v>
      </c>
      <c r="N43" s="1">
        <f t="shared" si="5"/>
        <v>8.4376775378303694</v>
      </c>
      <c r="O43" s="1">
        <f t="shared" ref="O43" si="72">SUM(N43:N44)</f>
        <v>9.4376775378303694</v>
      </c>
      <c r="P43" s="1">
        <f t="shared" si="8"/>
        <v>0.89404172838163209</v>
      </c>
      <c r="Q43">
        <f t="shared" si="6"/>
        <v>-0.1120028288558214</v>
      </c>
      <c r="S43">
        <f t="shared" si="61"/>
        <v>0.27814404711478546</v>
      </c>
      <c r="T43">
        <f t="shared" si="62"/>
        <v>0.38300000000000001</v>
      </c>
    </row>
    <row r="44" spans="1:20" x14ac:dyDescent="0.55000000000000004">
      <c r="D44">
        <f t="shared" ref="D44" si="73">1-D43</f>
        <v>0.15799999999999992</v>
      </c>
      <c r="K44">
        <f t="shared" si="2"/>
        <v>0</v>
      </c>
      <c r="L44">
        <f t="shared" si="3"/>
        <v>0</v>
      </c>
      <c r="M44">
        <f t="shared" si="4"/>
        <v>0</v>
      </c>
      <c r="N44" s="1">
        <f t="shared" si="5"/>
        <v>1</v>
      </c>
      <c r="O44" s="1">
        <f t="shared" ref="O44" si="74">O43</f>
        <v>9.4376775378303694</v>
      </c>
      <c r="P44" s="1">
        <f t="shared" si="8"/>
        <v>0.10595827161836792</v>
      </c>
      <c r="Q44">
        <f t="shared" si="6"/>
        <v>-2.2447099263537362</v>
      </c>
      <c r="S44">
        <f t="shared" si="61"/>
        <v>0.37739447592018549</v>
      </c>
      <c r="T44">
        <f t="shared" si="62"/>
        <v>0.29799999999999999</v>
      </c>
    </row>
    <row r="45" spans="1:20" x14ac:dyDescent="0.55000000000000004">
      <c r="A45">
        <f t="shared" si="45"/>
        <v>1675</v>
      </c>
      <c r="B45" t="s">
        <v>1</v>
      </c>
      <c r="C45">
        <f>X12</f>
        <v>92.3</v>
      </c>
      <c r="D45">
        <f>0.01*C45</f>
        <v>0.92300000000000004</v>
      </c>
      <c r="E45">
        <f>(A45-1412)/-100</f>
        <v>-2.63</v>
      </c>
      <c r="G45">
        <v>1</v>
      </c>
      <c r="K45">
        <f t="shared" si="2"/>
        <v>-4.7662368381162459</v>
      </c>
      <c r="L45">
        <f t="shared" si="3"/>
        <v>1.944871946517885</v>
      </c>
      <c r="M45">
        <f t="shared" si="4"/>
        <v>-2.8213648915983609</v>
      </c>
      <c r="N45" s="1">
        <f t="shared" si="5"/>
        <v>16.799764888822853</v>
      </c>
      <c r="O45" s="1">
        <f t="shared" ref="O45" si="75">SUM(N45:N46)</f>
        <v>17.799764888822853</v>
      </c>
      <c r="P45" s="1">
        <f t="shared" si="8"/>
        <v>0.94381948265912563</v>
      </c>
      <c r="Q45">
        <f t="shared" si="6"/>
        <v>-5.7820357119347431E-2</v>
      </c>
      <c r="S45">
        <f t="shared" si="61"/>
        <v>0.48811279122165163</v>
      </c>
      <c r="T45">
        <f t="shared" si="62"/>
        <v>0.53</v>
      </c>
    </row>
    <row r="46" spans="1:20" x14ac:dyDescent="0.55000000000000004">
      <c r="D46">
        <f t="shared" ref="D46" si="76">1-D45</f>
        <v>7.6999999999999957E-2</v>
      </c>
      <c r="K46">
        <f t="shared" si="2"/>
        <v>0</v>
      </c>
      <c r="L46">
        <f t="shared" si="3"/>
        <v>0</v>
      </c>
      <c r="M46">
        <f t="shared" si="4"/>
        <v>0</v>
      </c>
      <c r="N46" s="1">
        <f t="shared" si="5"/>
        <v>1</v>
      </c>
      <c r="O46" s="1">
        <f t="shared" ref="O46" si="77">O45</f>
        <v>17.799764888822853</v>
      </c>
      <c r="P46" s="1">
        <f t="shared" si="8"/>
        <v>5.6180517340874425E-2</v>
      </c>
      <c r="Q46">
        <f t="shared" si="6"/>
        <v>-2.8791852487177083</v>
      </c>
      <c r="S46">
        <f t="shared" si="61"/>
        <v>0.65500207417181711</v>
      </c>
      <c r="T46">
        <f t="shared" si="62"/>
        <v>0.54900000000000004</v>
      </c>
    </row>
    <row r="47" spans="1:20" x14ac:dyDescent="0.55000000000000004">
      <c r="A47">
        <f t="shared" si="45"/>
        <v>1412</v>
      </c>
      <c r="B47" t="s">
        <v>2</v>
      </c>
      <c r="C47">
        <f>Y2</f>
        <v>0</v>
      </c>
      <c r="D47">
        <f>0.01*C47</f>
        <v>0</v>
      </c>
      <c r="E47">
        <f>(A47-1412)/-100</f>
        <v>0</v>
      </c>
      <c r="H47">
        <v>1</v>
      </c>
      <c r="K47">
        <f t="shared" si="2"/>
        <v>0</v>
      </c>
      <c r="L47">
        <f t="shared" si="3"/>
        <v>3.3907136715310857</v>
      </c>
      <c r="M47">
        <f t="shared" si="4"/>
        <v>3.3907136715310857</v>
      </c>
      <c r="N47" s="1">
        <f t="shared" si="5"/>
        <v>3.3684628558847393E-2</v>
      </c>
      <c r="O47" s="1">
        <f t="shared" ref="O47" si="78">SUM(N47:N48)</f>
        <v>1.0336846285588475</v>
      </c>
      <c r="P47" s="1">
        <f t="shared" si="8"/>
        <v>3.258694927659915E-2</v>
      </c>
      <c r="Q47">
        <f t="shared" si="6"/>
        <v>-3.4238433997011737</v>
      </c>
      <c r="S47">
        <f t="shared" ref="S47:S57" si="79">E172</f>
        <v>1.4321701210881648E-2</v>
      </c>
      <c r="T47">
        <f t="shared" ref="T47:T57" si="80">B172</f>
        <v>0</v>
      </c>
    </row>
    <row r="48" spans="1:20" x14ac:dyDescent="0.55000000000000004">
      <c r="D48">
        <f t="shared" ref="D48" si="81">1-D47</f>
        <v>1</v>
      </c>
      <c r="K48">
        <f t="shared" si="2"/>
        <v>0</v>
      </c>
      <c r="L48">
        <f t="shared" si="3"/>
        <v>0</v>
      </c>
      <c r="M48">
        <f t="shared" si="4"/>
        <v>0</v>
      </c>
      <c r="N48" s="1">
        <f t="shared" si="5"/>
        <v>1</v>
      </c>
      <c r="O48" s="1">
        <f t="shared" ref="O48" si="82">O47</f>
        <v>1.0336846285588475</v>
      </c>
      <c r="P48" s="1">
        <f t="shared" si="8"/>
        <v>0.96741305072340078</v>
      </c>
      <c r="Q48">
        <f t="shared" si="6"/>
        <v>-3.3129728170087913E-2</v>
      </c>
      <c r="S48">
        <f t="shared" si="79"/>
        <v>2.8116037225316838E-2</v>
      </c>
      <c r="T48">
        <f t="shared" si="80"/>
        <v>1.2E-2</v>
      </c>
    </row>
    <row r="49" spans="1:20" x14ac:dyDescent="0.55000000000000004">
      <c r="A49">
        <f t="shared" si="45"/>
        <v>1450</v>
      </c>
      <c r="B49" t="s">
        <v>2</v>
      </c>
      <c r="C49">
        <f>Y3</f>
        <v>0</v>
      </c>
      <c r="D49">
        <f>0.01*C49</f>
        <v>0</v>
      </c>
      <c r="E49">
        <f>(A49-1412)/-100</f>
        <v>-0.38</v>
      </c>
      <c r="H49">
        <v>1</v>
      </c>
      <c r="K49">
        <f t="shared" si="2"/>
        <v>-0.68865779410044625</v>
      </c>
      <c r="L49">
        <f t="shared" si="3"/>
        <v>3.3907136715310857</v>
      </c>
      <c r="M49">
        <f t="shared" si="4"/>
        <v>2.7020558774306394</v>
      </c>
      <c r="N49" s="1">
        <f t="shared" si="5"/>
        <v>6.7067488372099582E-2</v>
      </c>
      <c r="O49" s="1">
        <f t="shared" ref="O49" si="83">SUM(N49:N50)</f>
        <v>1.0670674883720996</v>
      </c>
      <c r="P49" s="1">
        <f t="shared" si="8"/>
        <v>6.2852152373620365E-2</v>
      </c>
      <c r="Q49">
        <f t="shared" si="6"/>
        <v>-2.7669700983330578</v>
      </c>
      <c r="S49">
        <f t="shared" si="79"/>
        <v>5.3536889094335502E-2</v>
      </c>
      <c r="T49">
        <f t="shared" si="80"/>
        <v>4.8000000000000001E-2</v>
      </c>
    </row>
    <row r="50" spans="1:20" x14ac:dyDescent="0.55000000000000004">
      <c r="D50">
        <f t="shared" ref="D50" si="84">1-D49</f>
        <v>1</v>
      </c>
      <c r="K50">
        <f t="shared" si="2"/>
        <v>0</v>
      </c>
      <c r="L50">
        <f t="shared" si="3"/>
        <v>0</v>
      </c>
      <c r="M50">
        <f t="shared" si="4"/>
        <v>0</v>
      </c>
      <c r="N50" s="1">
        <f t="shared" si="5"/>
        <v>1</v>
      </c>
      <c r="O50" s="1">
        <f t="shared" ref="O50" si="85">O49</f>
        <v>1.0670674883720996</v>
      </c>
      <c r="P50" s="1">
        <f t="shared" si="8"/>
        <v>0.93714784762637959</v>
      </c>
      <c r="Q50">
        <f t="shared" si="6"/>
        <v>-6.4914220902418732E-2</v>
      </c>
      <c r="S50">
        <f t="shared" si="79"/>
        <v>8.1713010851456214E-2</v>
      </c>
      <c r="T50">
        <f t="shared" si="80"/>
        <v>7.8E-2</v>
      </c>
    </row>
    <row r="51" spans="1:20" x14ac:dyDescent="0.55000000000000004">
      <c r="A51">
        <f t="shared" si="45"/>
        <v>1487</v>
      </c>
      <c r="B51" t="s">
        <v>2</v>
      </c>
      <c r="C51">
        <f>Y4</f>
        <v>0</v>
      </c>
      <c r="D51">
        <f>0.01*C51</f>
        <v>0</v>
      </c>
      <c r="E51">
        <f>(A51-1412)/-100</f>
        <v>-0.75</v>
      </c>
      <c r="H51">
        <v>1</v>
      </c>
      <c r="K51">
        <f t="shared" si="2"/>
        <v>-1.3591930146719333</v>
      </c>
      <c r="L51">
        <f t="shared" si="3"/>
        <v>3.3907136715310857</v>
      </c>
      <c r="M51">
        <f t="shared" si="4"/>
        <v>2.0315206568591524</v>
      </c>
      <c r="N51" s="1">
        <f t="shared" si="5"/>
        <v>0.13113595666041811</v>
      </c>
      <c r="O51" s="1">
        <f t="shared" ref="O51" si="86">SUM(N51:N52)</f>
        <v>1.131135956660418</v>
      </c>
      <c r="P51" s="1">
        <f t="shared" si="8"/>
        <v>0.11593297506657448</v>
      </c>
      <c r="Q51">
        <f t="shared" si="6"/>
        <v>-2.1547430560174052</v>
      </c>
      <c r="S51">
        <f t="shared" si="79"/>
        <v>0.10977021369098991</v>
      </c>
      <c r="T51">
        <f t="shared" si="80"/>
        <v>0.13699999999999998</v>
      </c>
    </row>
    <row r="52" spans="1:20" x14ac:dyDescent="0.55000000000000004">
      <c r="D52">
        <f t="shared" ref="D52" si="87">1-D51</f>
        <v>1</v>
      </c>
      <c r="K52">
        <f t="shared" si="2"/>
        <v>0</v>
      </c>
      <c r="L52">
        <f t="shared" si="3"/>
        <v>0</v>
      </c>
      <c r="M52">
        <f t="shared" si="4"/>
        <v>0</v>
      </c>
      <c r="N52" s="1">
        <f t="shared" si="5"/>
        <v>1</v>
      </c>
      <c r="O52" s="1">
        <f t="shared" ref="O52" si="88">O51</f>
        <v>1.131135956660418</v>
      </c>
      <c r="P52" s="1">
        <f t="shared" si="8"/>
        <v>0.88406702493342559</v>
      </c>
      <c r="Q52">
        <f t="shared" si="6"/>
        <v>-0.12322239915825292</v>
      </c>
      <c r="S52">
        <f t="shared" si="79"/>
        <v>0.13289283528467105</v>
      </c>
      <c r="T52">
        <f t="shared" si="80"/>
        <v>0.27899999999999997</v>
      </c>
    </row>
    <row r="53" spans="1:20" x14ac:dyDescent="0.55000000000000004">
      <c r="A53">
        <f t="shared" si="45"/>
        <v>1512</v>
      </c>
      <c r="B53" t="s">
        <v>2</v>
      </c>
      <c r="C53">
        <f>Y5</f>
        <v>21.1</v>
      </c>
      <c r="D53">
        <f>0.01*C53</f>
        <v>0.21100000000000002</v>
      </c>
      <c r="E53">
        <f>(A53-1412)/-100</f>
        <v>-1</v>
      </c>
      <c r="H53">
        <v>1</v>
      </c>
      <c r="K53">
        <f t="shared" si="2"/>
        <v>-1.8122573528959112</v>
      </c>
      <c r="L53">
        <f t="shared" si="3"/>
        <v>3.3907136715310857</v>
      </c>
      <c r="M53">
        <f t="shared" si="4"/>
        <v>1.5784563186351745</v>
      </c>
      <c r="N53" s="1">
        <f t="shared" si="5"/>
        <v>0.20629330366633192</v>
      </c>
      <c r="O53" s="1">
        <f t="shared" ref="O53" si="89">SUM(N53:N54)</f>
        <v>1.2062933036663319</v>
      </c>
      <c r="P53" s="1">
        <f t="shared" si="8"/>
        <v>0.1710142160611661</v>
      </c>
      <c r="Q53">
        <f t="shared" si="6"/>
        <v>-1.7660085910743677</v>
      </c>
      <c r="S53">
        <f t="shared" si="79"/>
        <v>0.1804697629602017</v>
      </c>
      <c r="T53">
        <f t="shared" si="80"/>
        <v>0.36700000000000005</v>
      </c>
    </row>
    <row r="54" spans="1:20" x14ac:dyDescent="0.55000000000000004">
      <c r="D54">
        <f t="shared" ref="D54" si="90">1-D53</f>
        <v>0.78899999999999992</v>
      </c>
      <c r="K54">
        <f t="shared" si="2"/>
        <v>0</v>
      </c>
      <c r="L54">
        <f t="shared" si="3"/>
        <v>0</v>
      </c>
      <c r="M54">
        <f t="shared" si="4"/>
        <v>0</v>
      </c>
      <c r="N54" s="1">
        <f t="shared" si="5"/>
        <v>1</v>
      </c>
      <c r="O54" s="1">
        <f t="shared" ref="O54" si="91">O53</f>
        <v>1.2062933036663319</v>
      </c>
      <c r="P54" s="1">
        <f t="shared" si="8"/>
        <v>0.82898578393883393</v>
      </c>
      <c r="Q54">
        <f t="shared" si="6"/>
        <v>-0.18755227243919326</v>
      </c>
      <c r="S54">
        <f t="shared" si="79"/>
        <v>0.25728963594627058</v>
      </c>
      <c r="T54">
        <f t="shared" si="80"/>
        <v>0.23800000000000002</v>
      </c>
    </row>
    <row r="55" spans="1:20" x14ac:dyDescent="0.55000000000000004">
      <c r="A55">
        <f t="shared" si="45"/>
        <v>1530</v>
      </c>
      <c r="B55" t="s">
        <v>2</v>
      </c>
      <c r="C55">
        <f>Y6</f>
        <v>19.7</v>
      </c>
      <c r="D55">
        <f>0.01*C55</f>
        <v>0.19700000000000001</v>
      </c>
      <c r="E55">
        <f>(A55-1412)/-100</f>
        <v>-1.18</v>
      </c>
      <c r="H55">
        <v>1</v>
      </c>
      <c r="K55">
        <f t="shared" si="2"/>
        <v>-2.1384636764171749</v>
      </c>
      <c r="L55">
        <f t="shared" si="3"/>
        <v>3.3907136715310857</v>
      </c>
      <c r="M55">
        <f t="shared" si="4"/>
        <v>1.2522499951139108</v>
      </c>
      <c r="N55" s="1">
        <f t="shared" si="5"/>
        <v>0.28586088713565788</v>
      </c>
      <c r="O55" s="1">
        <f t="shared" ref="O55" si="92">SUM(N55:N56)</f>
        <v>1.2858608871356578</v>
      </c>
      <c r="P55" s="1">
        <f t="shared" si="8"/>
        <v>0.22231089692169761</v>
      </c>
      <c r="Q55">
        <f t="shared" si="6"/>
        <v>-1.5036784402223853</v>
      </c>
      <c r="S55">
        <f t="shared" si="79"/>
        <v>0.35273485252365178</v>
      </c>
      <c r="T55">
        <f t="shared" si="80"/>
        <v>0.36700000000000005</v>
      </c>
    </row>
    <row r="56" spans="1:20" x14ac:dyDescent="0.55000000000000004">
      <c r="D56">
        <f t="shared" ref="D56" si="93">1-D55</f>
        <v>0.80299999999999994</v>
      </c>
      <c r="K56">
        <f t="shared" si="2"/>
        <v>0</v>
      </c>
      <c r="L56">
        <f t="shared" si="3"/>
        <v>0</v>
      </c>
      <c r="M56">
        <f t="shared" si="4"/>
        <v>0</v>
      </c>
      <c r="N56" s="1">
        <f t="shared" si="5"/>
        <v>1</v>
      </c>
      <c r="O56" s="1">
        <f t="shared" ref="O56" si="94">O55</f>
        <v>1.2858608871356578</v>
      </c>
      <c r="P56" s="1">
        <f t="shared" si="8"/>
        <v>0.77768910307830241</v>
      </c>
      <c r="Q56">
        <f t="shared" si="6"/>
        <v>-0.25142844510847445</v>
      </c>
      <c r="S56">
        <f t="shared" si="79"/>
        <v>0.46158211339582239</v>
      </c>
      <c r="T56">
        <f t="shared" si="80"/>
        <v>0.317</v>
      </c>
    </row>
    <row r="57" spans="1:20" x14ac:dyDescent="0.55000000000000004">
      <c r="A57">
        <f t="shared" si="45"/>
        <v>1542</v>
      </c>
      <c r="B57" t="s">
        <v>2</v>
      </c>
      <c r="C57">
        <f>Y7</f>
        <v>31.9</v>
      </c>
      <c r="D57">
        <f>0.01*C57</f>
        <v>0.31900000000000001</v>
      </c>
      <c r="E57">
        <f>(A57-1412)/-100</f>
        <v>-1.3</v>
      </c>
      <c r="H57">
        <v>1</v>
      </c>
      <c r="K57">
        <f t="shared" si="2"/>
        <v>-2.3559345587646847</v>
      </c>
      <c r="L57">
        <f t="shared" si="3"/>
        <v>3.3907136715310857</v>
      </c>
      <c r="M57">
        <f t="shared" si="4"/>
        <v>1.034779112766401</v>
      </c>
      <c r="N57" s="1">
        <f t="shared" si="5"/>
        <v>0.35530485456412886</v>
      </c>
      <c r="O57" s="1">
        <f t="shared" ref="O57" si="95">SUM(N57:N58)</f>
        <v>1.3553048545641289</v>
      </c>
      <c r="P57" s="1">
        <f t="shared" si="8"/>
        <v>0.26215862310800636</v>
      </c>
      <c r="Q57">
        <f t="shared" si="6"/>
        <v>-1.3388055267109304</v>
      </c>
      <c r="S57">
        <f t="shared" si="79"/>
        <v>0.63057462753444737</v>
      </c>
      <c r="T57">
        <f t="shared" si="80"/>
        <v>0.46</v>
      </c>
    </row>
    <row r="58" spans="1:20" x14ac:dyDescent="0.55000000000000004">
      <c r="D58">
        <f t="shared" ref="D58" si="96">1-D57</f>
        <v>0.68100000000000005</v>
      </c>
      <c r="K58">
        <f t="shared" si="2"/>
        <v>0</v>
      </c>
      <c r="L58">
        <f t="shared" si="3"/>
        <v>0</v>
      </c>
      <c r="M58">
        <f t="shared" si="4"/>
        <v>0</v>
      </c>
      <c r="N58" s="1">
        <f t="shared" si="5"/>
        <v>1</v>
      </c>
      <c r="O58" s="1">
        <f t="shared" ref="O58" si="97">O57</f>
        <v>1.3553048545641289</v>
      </c>
      <c r="P58" s="1">
        <f t="shared" si="8"/>
        <v>0.73784137689199358</v>
      </c>
      <c r="Q58">
        <f t="shared" si="6"/>
        <v>-0.30402641394452934</v>
      </c>
    </row>
    <row r="59" spans="1:20" x14ac:dyDescent="0.55000000000000004">
      <c r="A59">
        <f t="shared" si="45"/>
        <v>1562</v>
      </c>
      <c r="B59" t="s">
        <v>2</v>
      </c>
      <c r="C59">
        <f>Y8</f>
        <v>42.3</v>
      </c>
      <c r="D59">
        <f>0.01*C59</f>
        <v>0.42299999999999999</v>
      </c>
      <c r="E59">
        <f>(A59-1412)/-100</f>
        <v>-1.5</v>
      </c>
      <c r="H59">
        <v>1</v>
      </c>
      <c r="K59">
        <f t="shared" si="2"/>
        <v>-2.7183860293438666</v>
      </c>
      <c r="L59">
        <f t="shared" si="3"/>
        <v>3.3907136715310857</v>
      </c>
      <c r="M59">
        <f t="shared" si="4"/>
        <v>0.67232764218721908</v>
      </c>
      <c r="N59" s="1">
        <f t="shared" si="5"/>
        <v>0.51051888843602222</v>
      </c>
      <c r="O59" s="1">
        <f t="shared" ref="O59" si="98">SUM(N59:N60)</f>
        <v>1.5105188884360223</v>
      </c>
      <c r="P59" s="1">
        <f t="shared" si="8"/>
        <v>0.33797583886197469</v>
      </c>
      <c r="Q59">
        <f t="shared" si="6"/>
        <v>-1.0847808687110048</v>
      </c>
    </row>
    <row r="60" spans="1:20" x14ac:dyDescent="0.55000000000000004">
      <c r="D60">
        <f t="shared" ref="D60" si="99">1-D59</f>
        <v>0.57699999999999996</v>
      </c>
      <c r="K60">
        <f t="shared" si="2"/>
        <v>0</v>
      </c>
      <c r="L60">
        <f t="shared" si="3"/>
        <v>0</v>
      </c>
      <c r="M60">
        <f t="shared" si="4"/>
        <v>0</v>
      </c>
      <c r="N60" s="1">
        <f t="shared" si="5"/>
        <v>1</v>
      </c>
      <c r="O60" s="1">
        <f t="shared" ref="O60" si="100">O59</f>
        <v>1.5105188884360223</v>
      </c>
      <c r="P60" s="1">
        <f t="shared" si="8"/>
        <v>0.6620241611380252</v>
      </c>
      <c r="Q60">
        <f t="shared" si="6"/>
        <v>-0.41245322652378574</v>
      </c>
    </row>
    <row r="61" spans="1:20" x14ac:dyDescent="0.55000000000000004">
      <c r="A61">
        <f t="shared" si="45"/>
        <v>1587</v>
      </c>
      <c r="B61" t="s">
        <v>2</v>
      </c>
      <c r="C61">
        <f>Y9</f>
        <v>44.4</v>
      </c>
      <c r="D61">
        <f>0.01*C61</f>
        <v>0.44400000000000001</v>
      </c>
      <c r="E61">
        <f>(A61-1412)/-100</f>
        <v>-1.75</v>
      </c>
      <c r="H61">
        <v>1</v>
      </c>
      <c r="K61">
        <f t="shared" si="2"/>
        <v>-3.1714503675678447</v>
      </c>
      <c r="L61">
        <f t="shared" si="3"/>
        <v>3.3907136715310857</v>
      </c>
      <c r="M61">
        <f t="shared" si="4"/>
        <v>0.21926330396324101</v>
      </c>
      <c r="N61" s="1">
        <f t="shared" si="5"/>
        <v>0.80311022820577171</v>
      </c>
      <c r="O61" s="1">
        <f t="shared" ref="O61" si="101">SUM(N61:N62)</f>
        <v>1.8031102282057718</v>
      </c>
      <c r="P61" s="1">
        <f t="shared" si="8"/>
        <v>0.44540273558590249</v>
      </c>
      <c r="Q61">
        <f t="shared" si="6"/>
        <v>-0.80877638231445637</v>
      </c>
    </row>
    <row r="62" spans="1:20" x14ac:dyDescent="0.55000000000000004">
      <c r="D62">
        <f t="shared" ref="D62" si="102">1-D61</f>
        <v>0.55600000000000005</v>
      </c>
      <c r="K62">
        <f t="shared" si="2"/>
        <v>0</v>
      </c>
      <c r="L62">
        <f t="shared" si="3"/>
        <v>0</v>
      </c>
      <c r="M62">
        <f t="shared" si="4"/>
        <v>0</v>
      </c>
      <c r="N62" s="1">
        <f t="shared" si="5"/>
        <v>1</v>
      </c>
      <c r="O62" s="1">
        <f t="shared" ref="O62" si="103">O61</f>
        <v>1.8031102282057718</v>
      </c>
      <c r="P62" s="1">
        <f t="shared" si="8"/>
        <v>0.5545972644140974</v>
      </c>
      <c r="Q62">
        <f t="shared" si="6"/>
        <v>-0.58951307835121547</v>
      </c>
    </row>
    <row r="63" spans="1:20" x14ac:dyDescent="0.55000000000000004">
      <c r="A63">
        <f t="shared" si="45"/>
        <v>1612</v>
      </c>
      <c r="B63" t="s">
        <v>2</v>
      </c>
      <c r="C63">
        <f>Y10</f>
        <v>61.9</v>
      </c>
      <c r="D63">
        <f>0.01*C63</f>
        <v>0.61899999999999999</v>
      </c>
      <c r="E63">
        <f>(A63-1412)/-100</f>
        <v>-2</v>
      </c>
      <c r="H63">
        <v>1</v>
      </c>
      <c r="K63">
        <f t="shared" si="2"/>
        <v>-3.6245147057918223</v>
      </c>
      <c r="L63">
        <f t="shared" si="3"/>
        <v>3.3907136715310857</v>
      </c>
      <c r="M63">
        <f t="shared" si="4"/>
        <v>-0.23380103426073662</v>
      </c>
      <c r="N63" s="1">
        <f t="shared" si="5"/>
        <v>1.263393095257739</v>
      </c>
      <c r="O63" s="1">
        <f t="shared" ref="O63" si="104">SUM(N63:N64)</f>
        <v>2.2633930952577392</v>
      </c>
      <c r="P63" s="1">
        <f t="shared" si="8"/>
        <v>0.55818545081930315</v>
      </c>
      <c r="Q63">
        <f t="shared" si="6"/>
        <v>-0.58306402267803137</v>
      </c>
    </row>
    <row r="64" spans="1:20" x14ac:dyDescent="0.55000000000000004">
      <c r="D64">
        <f t="shared" ref="D64" si="105">1-D63</f>
        <v>0.38100000000000001</v>
      </c>
      <c r="K64">
        <f t="shared" si="2"/>
        <v>0</v>
      </c>
      <c r="L64">
        <f t="shared" si="3"/>
        <v>0</v>
      </c>
      <c r="M64">
        <f t="shared" si="4"/>
        <v>0</v>
      </c>
      <c r="N64" s="1">
        <f t="shared" si="5"/>
        <v>1</v>
      </c>
      <c r="O64" s="1">
        <f t="shared" ref="O64" si="106">O63</f>
        <v>2.2633930952577392</v>
      </c>
      <c r="P64" s="1">
        <f t="shared" si="8"/>
        <v>0.44181454918069679</v>
      </c>
      <c r="Q64">
        <f t="shared" si="6"/>
        <v>-0.81686505693876821</v>
      </c>
    </row>
    <row r="65" spans="1:17" x14ac:dyDescent="0.55000000000000004">
      <c r="A65">
        <f t="shared" si="45"/>
        <v>1637</v>
      </c>
      <c r="B65" t="s">
        <v>2</v>
      </c>
      <c r="C65">
        <f>Y11</f>
        <v>75.7</v>
      </c>
      <c r="D65">
        <f>0.01*C65</f>
        <v>0.75700000000000001</v>
      </c>
      <c r="E65">
        <f>(A65-1412)/-100</f>
        <v>-2.25</v>
      </c>
      <c r="H65">
        <v>1</v>
      </c>
      <c r="K65">
        <f t="shared" si="2"/>
        <v>-4.0775790440158</v>
      </c>
      <c r="L65">
        <f t="shared" si="3"/>
        <v>3.3907136715310857</v>
      </c>
      <c r="M65">
        <f t="shared" si="4"/>
        <v>-0.68686537248471424</v>
      </c>
      <c r="N65" s="1">
        <f t="shared" si="5"/>
        <v>1.9874757624627886</v>
      </c>
      <c r="O65" s="1">
        <f t="shared" ref="O65" si="107">SUM(N65:N66)</f>
        <v>2.9874757624627888</v>
      </c>
      <c r="P65" s="1">
        <f t="shared" si="8"/>
        <v>0.66526925086226341</v>
      </c>
      <c r="Q65">
        <f t="shared" si="6"/>
        <v>-0.4075634317568374</v>
      </c>
    </row>
    <row r="66" spans="1:17" x14ac:dyDescent="0.55000000000000004">
      <c r="D66">
        <f t="shared" ref="D66" si="108">1-D65</f>
        <v>0.24299999999999999</v>
      </c>
      <c r="K66">
        <f t="shared" si="2"/>
        <v>0</v>
      </c>
      <c r="L66">
        <f t="shared" si="3"/>
        <v>0</v>
      </c>
      <c r="M66">
        <f t="shared" si="4"/>
        <v>0</v>
      </c>
      <c r="N66" s="1">
        <f t="shared" si="5"/>
        <v>1</v>
      </c>
      <c r="O66" s="1">
        <f t="shared" ref="O66" si="109">O65</f>
        <v>2.9874757624627888</v>
      </c>
      <c r="P66" s="1">
        <f t="shared" si="8"/>
        <v>0.33473074913773654</v>
      </c>
      <c r="Q66">
        <f t="shared" si="6"/>
        <v>-1.0944288042415518</v>
      </c>
    </row>
    <row r="67" spans="1:17" x14ac:dyDescent="0.55000000000000004">
      <c r="A67">
        <f t="shared" si="45"/>
        <v>1675</v>
      </c>
      <c r="B67" t="s">
        <v>2</v>
      </c>
      <c r="C67">
        <f>Y12</f>
        <v>70.2</v>
      </c>
      <c r="D67">
        <f>0.01*C67</f>
        <v>0.70200000000000007</v>
      </c>
      <c r="E67">
        <f>(A67-1412)/-100</f>
        <v>-2.63</v>
      </c>
      <c r="H67">
        <v>1</v>
      </c>
      <c r="K67">
        <f t="shared" si="2"/>
        <v>-4.7662368381162459</v>
      </c>
      <c r="L67">
        <f t="shared" si="3"/>
        <v>3.3907136715310857</v>
      </c>
      <c r="M67">
        <f t="shared" si="4"/>
        <v>-1.3755231665851602</v>
      </c>
      <c r="N67" s="1">
        <f t="shared" si="5"/>
        <v>3.9571464282568836</v>
      </c>
      <c r="O67" s="1">
        <f t="shared" ref="O67" si="110">SUM(N67:N68)</f>
        <v>4.957146428256884</v>
      </c>
      <c r="P67" s="1">
        <f t="shared" si="8"/>
        <v>0.79827103869682592</v>
      </c>
      <c r="Q67">
        <f t="shared" si="6"/>
        <v>-0.22530709170972285</v>
      </c>
    </row>
    <row r="68" spans="1:17" x14ac:dyDescent="0.55000000000000004">
      <c r="D68">
        <f t="shared" ref="D68" si="111">1-D67</f>
        <v>0.29799999999999993</v>
      </c>
      <c r="K68">
        <f t="shared" ref="K68:K112" si="112">E$2*E68</f>
        <v>0</v>
      </c>
      <c r="L68">
        <f t="shared" ref="L68:L112" si="113">SUMPRODUCT(F$2:J$2,F68:J68)</f>
        <v>0</v>
      </c>
      <c r="M68">
        <f t="shared" ref="M68:M112" si="114">SUM(K68:L68)</f>
        <v>0</v>
      </c>
      <c r="N68" s="1">
        <f t="shared" ref="N68:N112" si="115">EXP(-M68)</f>
        <v>1</v>
      </c>
      <c r="O68" s="1">
        <f t="shared" ref="O68" si="116">O67</f>
        <v>4.957146428256884</v>
      </c>
      <c r="P68" s="1">
        <f t="shared" si="8"/>
        <v>0.20172896130317397</v>
      </c>
      <c r="Q68">
        <f t="shared" ref="Q68:Q112" si="117">LN(P68)</f>
        <v>-1.600830258294883</v>
      </c>
    </row>
    <row r="69" spans="1:17" x14ac:dyDescent="0.55000000000000004">
      <c r="A69">
        <f t="shared" si="45"/>
        <v>1412</v>
      </c>
      <c r="B69" t="s">
        <v>3</v>
      </c>
      <c r="C69">
        <f>Z2</f>
        <v>0</v>
      </c>
      <c r="D69">
        <f>0.01*C69</f>
        <v>0</v>
      </c>
      <c r="E69">
        <f>(A69-1412)/-100</f>
        <v>0</v>
      </c>
      <c r="I69">
        <v>1</v>
      </c>
      <c r="K69">
        <f t="shared" si="112"/>
        <v>0</v>
      </c>
      <c r="L69">
        <f t="shared" si="113"/>
        <v>4.1251368407325417</v>
      </c>
      <c r="M69">
        <f t="shared" si="114"/>
        <v>4.1251368407325417</v>
      </c>
      <c r="N69" s="1">
        <f t="shared" si="115"/>
        <v>1.6161282915052932E-2</v>
      </c>
      <c r="O69" s="1">
        <f t="shared" ref="O69" si="118">SUM(N69:N70)</f>
        <v>1.016161282915053</v>
      </c>
      <c r="P69" s="1">
        <f t="shared" ref="P69:P112" si="119">N69/O69</f>
        <v>1.5904249833935024E-2</v>
      </c>
      <c r="Q69">
        <f t="shared" si="117"/>
        <v>-4.141168920317118</v>
      </c>
    </row>
    <row r="70" spans="1:17" x14ac:dyDescent="0.55000000000000004">
      <c r="D70">
        <f t="shared" ref="D70" si="120">1-D69</f>
        <v>1</v>
      </c>
      <c r="K70">
        <f t="shared" si="112"/>
        <v>0</v>
      </c>
      <c r="L70">
        <f t="shared" si="113"/>
        <v>0</v>
      </c>
      <c r="M70">
        <f t="shared" si="114"/>
        <v>0</v>
      </c>
      <c r="N70" s="1">
        <f t="shared" si="115"/>
        <v>1</v>
      </c>
      <c r="O70" s="1">
        <f t="shared" ref="O70" si="121">O69</f>
        <v>1.016161282915053</v>
      </c>
      <c r="P70" s="1">
        <f t="shared" si="119"/>
        <v>0.98409575016606488</v>
      </c>
      <c r="Q70">
        <f t="shared" si="117"/>
        <v>-1.6032079584576149E-2</v>
      </c>
    </row>
    <row r="71" spans="1:17" x14ac:dyDescent="0.55000000000000004">
      <c r="A71">
        <f t="shared" si="45"/>
        <v>1450</v>
      </c>
      <c r="B71" t="s">
        <v>3</v>
      </c>
      <c r="C71">
        <f>Z3</f>
        <v>0</v>
      </c>
      <c r="D71">
        <f>0.01*C71</f>
        <v>0</v>
      </c>
      <c r="E71">
        <f>(A71-1412)/-100</f>
        <v>-0.38</v>
      </c>
      <c r="I71">
        <v>1</v>
      </c>
      <c r="K71">
        <f t="shared" si="112"/>
        <v>-0.68865779410044625</v>
      </c>
      <c r="L71">
        <f t="shared" si="113"/>
        <v>4.1251368407325417</v>
      </c>
      <c r="M71">
        <f t="shared" si="114"/>
        <v>3.4364790466320954</v>
      </c>
      <c r="N71" s="1">
        <f t="shared" si="115"/>
        <v>3.2177782577888475E-2</v>
      </c>
      <c r="O71" s="1">
        <f t="shared" ref="O71" si="122">SUM(N71:N72)</f>
        <v>1.0321777825778884</v>
      </c>
      <c r="P71" s="1">
        <f t="shared" si="119"/>
        <v>3.1174651422474626E-2</v>
      </c>
      <c r="Q71">
        <f t="shared" si="117"/>
        <v>-3.4681499687945188</v>
      </c>
    </row>
    <row r="72" spans="1:17" x14ac:dyDescent="0.55000000000000004">
      <c r="D72">
        <f t="shared" ref="D72" si="123">1-D71</f>
        <v>1</v>
      </c>
      <c r="K72">
        <f t="shared" si="112"/>
        <v>0</v>
      </c>
      <c r="L72">
        <f t="shared" si="113"/>
        <v>0</v>
      </c>
      <c r="M72">
        <f t="shared" si="114"/>
        <v>0</v>
      </c>
      <c r="N72" s="1">
        <f t="shared" si="115"/>
        <v>1</v>
      </c>
      <c r="O72" s="1">
        <f t="shared" ref="O72" si="124">O71</f>
        <v>1.0321777825778884</v>
      </c>
      <c r="P72" s="1">
        <f t="shared" si="119"/>
        <v>0.96882534857752545</v>
      </c>
      <c r="Q72">
        <f t="shared" si="117"/>
        <v>-3.1670922162423176E-2</v>
      </c>
    </row>
    <row r="73" spans="1:17" x14ac:dyDescent="0.55000000000000004">
      <c r="A73">
        <f t="shared" si="45"/>
        <v>1487</v>
      </c>
      <c r="B73" t="s">
        <v>3</v>
      </c>
      <c r="C73">
        <f>Z4</f>
        <v>2</v>
      </c>
      <c r="D73">
        <f>0.01*C73</f>
        <v>0.02</v>
      </c>
      <c r="E73">
        <f>(A73-1412)/-100</f>
        <v>-0.75</v>
      </c>
      <c r="I73">
        <v>1</v>
      </c>
      <c r="K73">
        <f t="shared" si="112"/>
        <v>-1.3591930146719333</v>
      </c>
      <c r="L73">
        <f t="shared" si="113"/>
        <v>4.1251368407325417</v>
      </c>
      <c r="M73">
        <f t="shared" si="114"/>
        <v>2.7659438260606084</v>
      </c>
      <c r="N73" s="1">
        <f t="shared" si="115"/>
        <v>6.2916688905227322E-2</v>
      </c>
      <c r="O73" s="1">
        <f t="shared" ref="O73" si="125">SUM(N73:N74)</f>
        <v>1.0629166889052273</v>
      </c>
      <c r="P73" s="1">
        <f t="shared" si="119"/>
        <v>5.9192493223556068E-2</v>
      </c>
      <c r="Q73">
        <f t="shared" si="117"/>
        <v>-2.826960548788588</v>
      </c>
    </row>
    <row r="74" spans="1:17" x14ac:dyDescent="0.55000000000000004">
      <c r="D74">
        <f t="shared" ref="D74" si="126">1-D73</f>
        <v>0.98</v>
      </c>
      <c r="K74">
        <f t="shared" si="112"/>
        <v>0</v>
      </c>
      <c r="L74">
        <f t="shared" si="113"/>
        <v>0</v>
      </c>
      <c r="M74">
        <f t="shared" si="114"/>
        <v>0</v>
      </c>
      <c r="N74" s="1">
        <f t="shared" si="115"/>
        <v>1</v>
      </c>
      <c r="O74" s="1">
        <f t="shared" ref="O74" si="127">O73</f>
        <v>1.0629166889052273</v>
      </c>
      <c r="P74" s="1">
        <f t="shared" si="119"/>
        <v>0.94080750677644398</v>
      </c>
      <c r="Q74">
        <f t="shared" si="117"/>
        <v>-6.1016722727979381E-2</v>
      </c>
    </row>
    <row r="75" spans="1:17" x14ac:dyDescent="0.55000000000000004">
      <c r="A75">
        <f t="shared" si="45"/>
        <v>1512</v>
      </c>
      <c r="B75" t="s">
        <v>3</v>
      </c>
      <c r="C75">
        <f>Z5</f>
        <v>11.3</v>
      </c>
      <c r="D75">
        <f>0.01*C75</f>
        <v>0.113</v>
      </c>
      <c r="E75">
        <f>(A75-1412)/-100</f>
        <v>-1</v>
      </c>
      <c r="I75">
        <v>1</v>
      </c>
      <c r="K75">
        <f t="shared" si="112"/>
        <v>-1.8122573528959112</v>
      </c>
      <c r="L75">
        <f t="shared" si="113"/>
        <v>4.1251368407325417</v>
      </c>
      <c r="M75">
        <f t="shared" si="114"/>
        <v>2.3128794878366303</v>
      </c>
      <c r="N75" s="1">
        <f t="shared" si="115"/>
        <v>9.8975841108298018E-2</v>
      </c>
      <c r="O75" s="1">
        <f t="shared" ref="O75" si="128">SUM(N75:N76)</f>
        <v>1.0989758411082979</v>
      </c>
      <c r="P75" s="1">
        <f t="shared" si="119"/>
        <v>9.0061889812320731E-2</v>
      </c>
      <c r="Q75">
        <f t="shared" si="117"/>
        <v>-2.4072581804034798</v>
      </c>
    </row>
    <row r="76" spans="1:17" x14ac:dyDescent="0.55000000000000004">
      <c r="D76">
        <f t="shared" ref="D76" si="129">1-D75</f>
        <v>0.88700000000000001</v>
      </c>
      <c r="K76">
        <f t="shared" si="112"/>
        <v>0</v>
      </c>
      <c r="L76">
        <f t="shared" si="113"/>
        <v>0</v>
      </c>
      <c r="M76">
        <f t="shared" si="114"/>
        <v>0</v>
      </c>
      <c r="N76" s="1">
        <f t="shared" si="115"/>
        <v>1</v>
      </c>
      <c r="O76" s="1">
        <f t="shared" ref="O76" si="130">O75</f>
        <v>1.0989758411082979</v>
      </c>
      <c r="P76" s="1">
        <f t="shared" si="119"/>
        <v>0.90993811018767934</v>
      </c>
      <c r="Q76">
        <f t="shared" si="117"/>
        <v>-9.4378692566849443E-2</v>
      </c>
    </row>
    <row r="77" spans="1:17" x14ac:dyDescent="0.55000000000000004">
      <c r="A77">
        <f t="shared" si="45"/>
        <v>1530</v>
      </c>
      <c r="B77" t="s">
        <v>3</v>
      </c>
      <c r="C77">
        <f>Z6</f>
        <v>9.5</v>
      </c>
      <c r="D77">
        <f>0.01*C77</f>
        <v>9.5000000000000001E-2</v>
      </c>
      <c r="E77">
        <f>(A77-1412)/-100</f>
        <v>-1.18</v>
      </c>
      <c r="I77">
        <v>1</v>
      </c>
      <c r="K77">
        <f t="shared" si="112"/>
        <v>-2.1384636764171749</v>
      </c>
      <c r="L77">
        <f t="shared" si="113"/>
        <v>4.1251368407325417</v>
      </c>
      <c r="M77">
        <f t="shared" si="114"/>
        <v>1.9866731643153668</v>
      </c>
      <c r="N77" s="1">
        <f t="shared" si="115"/>
        <v>0.13715094596564742</v>
      </c>
      <c r="O77" s="1">
        <f t="shared" ref="O77" si="131">SUM(N77:N78)</f>
        <v>1.1371509459656475</v>
      </c>
      <c r="P77" s="1">
        <f t="shared" si="119"/>
        <v>0.12060927043347036</v>
      </c>
      <c r="Q77">
        <f t="shared" si="117"/>
        <v>-2.1151991283774194</v>
      </c>
    </row>
    <row r="78" spans="1:17" x14ac:dyDescent="0.55000000000000004">
      <c r="D78">
        <f t="shared" ref="D78" si="132">1-D77</f>
        <v>0.90500000000000003</v>
      </c>
      <c r="K78">
        <f t="shared" si="112"/>
        <v>0</v>
      </c>
      <c r="L78">
        <f t="shared" si="113"/>
        <v>0</v>
      </c>
      <c r="M78">
        <f t="shared" si="114"/>
        <v>0</v>
      </c>
      <c r="N78" s="1">
        <f t="shared" si="115"/>
        <v>1</v>
      </c>
      <c r="O78" s="1">
        <f t="shared" ref="O78" si="133">O77</f>
        <v>1.1371509459656475</v>
      </c>
      <c r="P78" s="1">
        <f t="shared" si="119"/>
        <v>0.87939072956652964</v>
      </c>
      <c r="Q78">
        <f t="shared" si="117"/>
        <v>-0.12852596406205238</v>
      </c>
    </row>
    <row r="79" spans="1:17" x14ac:dyDescent="0.55000000000000004">
      <c r="A79">
        <f t="shared" si="45"/>
        <v>1542</v>
      </c>
      <c r="B79" t="s">
        <v>3</v>
      </c>
      <c r="C79">
        <f>Z7</f>
        <v>11</v>
      </c>
      <c r="D79">
        <f>0.01*C79</f>
        <v>0.11</v>
      </c>
      <c r="E79">
        <f>(A79-1412)/-100</f>
        <v>-1.3</v>
      </c>
      <c r="I79">
        <v>1</v>
      </c>
      <c r="K79">
        <f t="shared" si="112"/>
        <v>-2.3559345587646847</v>
      </c>
      <c r="L79">
        <f t="shared" si="113"/>
        <v>4.1251368407325417</v>
      </c>
      <c r="M79">
        <f t="shared" si="114"/>
        <v>1.769202281967857</v>
      </c>
      <c r="N79" s="1">
        <f t="shared" si="115"/>
        <v>0.17046892073252259</v>
      </c>
      <c r="O79" s="1">
        <f t="shared" ref="O79" si="134">SUM(N79:N80)</f>
        <v>1.1704689207325225</v>
      </c>
      <c r="P79" s="1">
        <f t="shared" si="119"/>
        <v>0.14564156101286044</v>
      </c>
      <c r="Q79">
        <f t="shared" si="117"/>
        <v>-1.9266067374347589</v>
      </c>
    </row>
    <row r="80" spans="1:17" x14ac:dyDescent="0.55000000000000004">
      <c r="D80">
        <f t="shared" ref="D80" si="135">1-D79</f>
        <v>0.89</v>
      </c>
      <c r="K80">
        <f t="shared" si="112"/>
        <v>0</v>
      </c>
      <c r="L80">
        <f t="shared" si="113"/>
        <v>0</v>
      </c>
      <c r="M80">
        <f t="shared" si="114"/>
        <v>0</v>
      </c>
      <c r="N80" s="1">
        <f t="shared" si="115"/>
        <v>1</v>
      </c>
      <c r="O80" s="1">
        <f t="shared" ref="O80" si="136">O79</f>
        <v>1.1704689207325225</v>
      </c>
      <c r="P80" s="1">
        <f t="shared" si="119"/>
        <v>0.85435843898713959</v>
      </c>
      <c r="Q80">
        <f t="shared" si="117"/>
        <v>-0.15740445546690179</v>
      </c>
    </row>
    <row r="81" spans="1:17" x14ac:dyDescent="0.55000000000000004">
      <c r="A81">
        <f t="shared" si="45"/>
        <v>1562</v>
      </c>
      <c r="B81" t="s">
        <v>3</v>
      </c>
      <c r="C81">
        <f>Z8</f>
        <v>36</v>
      </c>
      <c r="D81">
        <f>0.01*C81</f>
        <v>0.36</v>
      </c>
      <c r="E81">
        <f>(A81-1412)/-100</f>
        <v>-1.5</v>
      </c>
      <c r="I81">
        <v>1</v>
      </c>
      <c r="K81">
        <f t="shared" si="112"/>
        <v>-2.7183860293438666</v>
      </c>
      <c r="L81">
        <f t="shared" si="113"/>
        <v>4.1251368407325417</v>
      </c>
      <c r="M81">
        <f t="shared" si="114"/>
        <v>1.4067508113886751</v>
      </c>
      <c r="N81" s="1">
        <f t="shared" si="115"/>
        <v>0.24493784086349496</v>
      </c>
      <c r="O81" s="1">
        <f t="shared" ref="O81" si="137">SUM(N81:N82)</f>
        <v>1.244937840863495</v>
      </c>
      <c r="P81" s="1">
        <f t="shared" si="119"/>
        <v>0.19674704457019707</v>
      </c>
      <c r="Q81">
        <f t="shared" si="117"/>
        <v>-1.625836413041678</v>
      </c>
    </row>
    <row r="82" spans="1:17" x14ac:dyDescent="0.55000000000000004">
      <c r="D82">
        <f t="shared" ref="D82" si="138">1-D81</f>
        <v>0.64</v>
      </c>
      <c r="K82">
        <f t="shared" si="112"/>
        <v>0</v>
      </c>
      <c r="L82">
        <f t="shared" si="113"/>
        <v>0</v>
      </c>
      <c r="M82">
        <f t="shared" si="114"/>
        <v>0</v>
      </c>
      <c r="N82" s="1">
        <f t="shared" si="115"/>
        <v>1</v>
      </c>
      <c r="O82" s="1">
        <f t="shared" ref="O82" si="139">O81</f>
        <v>1.244937840863495</v>
      </c>
      <c r="P82" s="1">
        <f t="shared" si="119"/>
        <v>0.80325295542980291</v>
      </c>
      <c r="Q82">
        <f t="shared" si="117"/>
        <v>-0.21908560165300281</v>
      </c>
    </row>
    <row r="83" spans="1:17" x14ac:dyDescent="0.55000000000000004">
      <c r="A83">
        <f t="shared" si="45"/>
        <v>1587</v>
      </c>
      <c r="B83" t="s">
        <v>3</v>
      </c>
      <c r="C83">
        <f>Z9</f>
        <v>38.299999999999997</v>
      </c>
      <c r="D83">
        <f>0.01*C83</f>
        <v>0.38300000000000001</v>
      </c>
      <c r="E83">
        <f>(A83-1412)/-100</f>
        <v>-1.75</v>
      </c>
      <c r="I83">
        <v>1</v>
      </c>
      <c r="K83">
        <f t="shared" si="112"/>
        <v>-3.1714503675678447</v>
      </c>
      <c r="L83">
        <f t="shared" si="113"/>
        <v>4.1251368407325417</v>
      </c>
      <c r="M83">
        <f t="shared" si="114"/>
        <v>0.95368647316469701</v>
      </c>
      <c r="N83" s="1">
        <f t="shared" si="115"/>
        <v>0.38531793774514222</v>
      </c>
      <c r="O83" s="1">
        <f t="shared" ref="O83" si="140">SUM(N83:N84)</f>
        <v>1.3853179377451421</v>
      </c>
      <c r="P83" s="1">
        <f t="shared" si="119"/>
        <v>0.27814404711478546</v>
      </c>
      <c r="Q83">
        <f t="shared" si="117"/>
        <v>-1.2796161443983376</v>
      </c>
    </row>
    <row r="84" spans="1:17" x14ac:dyDescent="0.55000000000000004">
      <c r="D84">
        <f t="shared" ref="D84" si="141">1-D83</f>
        <v>0.61699999999999999</v>
      </c>
      <c r="K84">
        <f t="shared" si="112"/>
        <v>0</v>
      </c>
      <c r="L84">
        <f t="shared" si="113"/>
        <v>0</v>
      </c>
      <c r="M84">
        <f t="shared" si="114"/>
        <v>0</v>
      </c>
      <c r="N84" s="1">
        <f t="shared" si="115"/>
        <v>1</v>
      </c>
      <c r="O84" s="1">
        <f t="shared" ref="O84" si="142">O83</f>
        <v>1.3853179377451421</v>
      </c>
      <c r="P84" s="1">
        <f t="shared" si="119"/>
        <v>0.72185595288521465</v>
      </c>
      <c r="Q84">
        <f t="shared" si="117"/>
        <v>-0.32592967123364058</v>
      </c>
    </row>
    <row r="85" spans="1:17" x14ac:dyDescent="0.55000000000000004">
      <c r="A85">
        <f t="shared" si="45"/>
        <v>1612</v>
      </c>
      <c r="B85" t="s">
        <v>3</v>
      </c>
      <c r="C85">
        <f>Z10</f>
        <v>29.8</v>
      </c>
      <c r="D85">
        <f>0.01*C85</f>
        <v>0.29799999999999999</v>
      </c>
      <c r="E85">
        <f>(A85-1412)/-100</f>
        <v>-2</v>
      </c>
      <c r="I85">
        <v>1</v>
      </c>
      <c r="K85">
        <f t="shared" si="112"/>
        <v>-3.6245147057918223</v>
      </c>
      <c r="L85">
        <f t="shared" si="113"/>
        <v>4.1251368407325417</v>
      </c>
      <c r="M85">
        <f t="shared" si="114"/>
        <v>0.50062213494071939</v>
      </c>
      <c r="N85" s="1">
        <f t="shared" si="115"/>
        <v>0.6061534331516879</v>
      </c>
      <c r="O85" s="1">
        <f t="shared" ref="O85" si="143">SUM(N85:N86)</f>
        <v>1.6061534331516878</v>
      </c>
      <c r="P85" s="1">
        <f t="shared" si="119"/>
        <v>0.37739447592018549</v>
      </c>
      <c r="Q85">
        <f t="shared" si="117"/>
        <v>-0.97446428335622837</v>
      </c>
    </row>
    <row r="86" spans="1:17" x14ac:dyDescent="0.55000000000000004">
      <c r="D86">
        <f t="shared" ref="D86" si="144">1-D85</f>
        <v>0.70199999999999996</v>
      </c>
      <c r="K86">
        <f t="shared" si="112"/>
        <v>0</v>
      </c>
      <c r="L86">
        <f t="shared" si="113"/>
        <v>0</v>
      </c>
      <c r="M86">
        <f t="shared" si="114"/>
        <v>0</v>
      </c>
      <c r="N86" s="1">
        <f t="shared" si="115"/>
        <v>1</v>
      </c>
      <c r="O86" s="1">
        <f t="shared" ref="O86" si="145">O85</f>
        <v>1.6061534331516878</v>
      </c>
      <c r="P86" s="1">
        <f t="shared" si="119"/>
        <v>0.62260552407981462</v>
      </c>
      <c r="Q86">
        <f t="shared" si="117"/>
        <v>-0.47384214841550898</v>
      </c>
    </row>
    <row r="87" spans="1:17" x14ac:dyDescent="0.55000000000000004">
      <c r="A87">
        <f t="shared" si="45"/>
        <v>1637</v>
      </c>
      <c r="B87" t="s">
        <v>3</v>
      </c>
      <c r="C87">
        <f>Z11</f>
        <v>53</v>
      </c>
      <c r="D87">
        <f>0.01*C87</f>
        <v>0.53</v>
      </c>
      <c r="E87">
        <f>(A87-1412)/-100</f>
        <v>-2.25</v>
      </c>
      <c r="I87">
        <v>1</v>
      </c>
      <c r="K87">
        <f t="shared" si="112"/>
        <v>-4.0775790440158</v>
      </c>
      <c r="L87">
        <f t="shared" si="113"/>
        <v>4.1251368407325417</v>
      </c>
      <c r="M87">
        <f t="shared" si="114"/>
        <v>4.7557796716741763E-2</v>
      </c>
      <c r="N87" s="1">
        <f t="shared" si="115"/>
        <v>0.95355535917094703</v>
      </c>
      <c r="O87" s="1">
        <f t="shared" ref="O87" si="146">SUM(N87:N88)</f>
        <v>1.9535553591709469</v>
      </c>
      <c r="P87" s="1">
        <f t="shared" si="119"/>
        <v>0.48811279122165163</v>
      </c>
      <c r="Q87">
        <f t="shared" si="117"/>
        <v>-0.7172087702827451</v>
      </c>
    </row>
    <row r="88" spans="1:17" x14ac:dyDescent="0.55000000000000004">
      <c r="D88">
        <f t="shared" ref="D88" si="147">1-D87</f>
        <v>0.47</v>
      </c>
      <c r="K88">
        <f t="shared" si="112"/>
        <v>0</v>
      </c>
      <c r="L88">
        <f t="shared" si="113"/>
        <v>0</v>
      </c>
      <c r="M88">
        <f t="shared" si="114"/>
        <v>0</v>
      </c>
      <c r="N88" s="1">
        <f t="shared" si="115"/>
        <v>1</v>
      </c>
      <c r="O88" s="1">
        <f t="shared" ref="O88" si="148">O87</f>
        <v>1.9535553591709469</v>
      </c>
      <c r="P88" s="1">
        <f t="shared" si="119"/>
        <v>0.51188720877834848</v>
      </c>
      <c r="Q88">
        <f t="shared" si="117"/>
        <v>-0.66965097356600334</v>
      </c>
    </row>
    <row r="89" spans="1:17" x14ac:dyDescent="0.55000000000000004">
      <c r="A89">
        <f t="shared" si="45"/>
        <v>1675</v>
      </c>
      <c r="B89" t="s">
        <v>3</v>
      </c>
      <c r="C89">
        <f>Z12</f>
        <v>54.9</v>
      </c>
      <c r="D89">
        <f>0.01*C89</f>
        <v>0.54900000000000004</v>
      </c>
      <c r="E89">
        <f>(A89-1412)/-100</f>
        <v>-2.63</v>
      </c>
      <c r="I89">
        <v>1</v>
      </c>
      <c r="K89">
        <f t="shared" si="112"/>
        <v>-4.7662368381162459</v>
      </c>
      <c r="L89">
        <f t="shared" si="113"/>
        <v>4.1251368407325417</v>
      </c>
      <c r="M89">
        <f t="shared" si="114"/>
        <v>-0.64109999738370416</v>
      </c>
      <c r="N89" s="1">
        <f t="shared" si="115"/>
        <v>1.8985681510967212</v>
      </c>
      <c r="O89" s="1">
        <f t="shared" ref="O89" si="149">SUM(N89:N90)</f>
        <v>2.8985681510967209</v>
      </c>
      <c r="P89" s="1">
        <f t="shared" si="119"/>
        <v>0.65500207417181711</v>
      </c>
      <c r="Q89">
        <f t="shared" si="117"/>
        <v>-0.42311687667736908</v>
      </c>
    </row>
    <row r="90" spans="1:17" x14ac:dyDescent="0.55000000000000004">
      <c r="D90">
        <f t="shared" ref="D90" si="150">1-D89</f>
        <v>0.45099999999999996</v>
      </c>
      <c r="K90">
        <f t="shared" si="112"/>
        <v>0</v>
      </c>
      <c r="L90">
        <f t="shared" si="113"/>
        <v>0</v>
      </c>
      <c r="M90">
        <f t="shared" si="114"/>
        <v>0</v>
      </c>
      <c r="N90" s="1">
        <f t="shared" si="115"/>
        <v>1</v>
      </c>
      <c r="O90" s="1">
        <f t="shared" ref="O90" si="151">O89</f>
        <v>2.8985681510967209</v>
      </c>
      <c r="P90" s="1">
        <f t="shared" si="119"/>
        <v>0.34499792582818295</v>
      </c>
      <c r="Q90">
        <f t="shared" si="117"/>
        <v>-1.0642168740610733</v>
      </c>
    </row>
    <row r="91" spans="1:17" x14ac:dyDescent="0.55000000000000004">
      <c r="A91">
        <f t="shared" ref="A91:A111" si="152">A69</f>
        <v>1412</v>
      </c>
      <c r="B91" t="s">
        <v>4</v>
      </c>
      <c r="C91">
        <f>AA2</f>
        <v>0</v>
      </c>
      <c r="D91">
        <f>0.01*C91</f>
        <v>0</v>
      </c>
      <c r="E91">
        <f>(A91-1412)/-100</f>
        <v>0</v>
      </c>
      <c r="J91">
        <v>1</v>
      </c>
      <c r="K91">
        <f t="shared" si="112"/>
        <v>0</v>
      </c>
      <c r="L91">
        <f t="shared" si="113"/>
        <v>4.2315540782698253</v>
      </c>
      <c r="M91">
        <f t="shared" si="114"/>
        <v>4.2315540782698253</v>
      </c>
      <c r="N91" s="1">
        <f t="shared" si="115"/>
        <v>1.4529792558561457E-2</v>
      </c>
      <c r="O91" s="1">
        <f t="shared" ref="O91" si="153">SUM(N91:N92)</f>
        <v>1.0145297925585615</v>
      </c>
      <c r="P91" s="1">
        <f t="shared" si="119"/>
        <v>1.4321701210881648E-2</v>
      </c>
      <c r="Q91">
        <f t="shared" si="117"/>
        <v>-4.2459793248631827</v>
      </c>
    </row>
    <row r="92" spans="1:17" x14ac:dyDescent="0.55000000000000004">
      <c r="D92">
        <f t="shared" ref="D92" si="154">1-D91</f>
        <v>1</v>
      </c>
      <c r="K92">
        <f t="shared" si="112"/>
        <v>0</v>
      </c>
      <c r="L92">
        <f t="shared" si="113"/>
        <v>0</v>
      </c>
      <c r="M92">
        <f t="shared" si="114"/>
        <v>0</v>
      </c>
      <c r="N92" s="1">
        <f t="shared" si="115"/>
        <v>1</v>
      </c>
      <c r="O92" s="1">
        <f t="shared" ref="O92" si="155">O91</f>
        <v>1.0145297925585615</v>
      </c>
      <c r="P92" s="1">
        <f t="shared" si="119"/>
        <v>0.98567829878911839</v>
      </c>
      <c r="Q92">
        <f t="shared" si="117"/>
        <v>-1.4425246593357624E-2</v>
      </c>
    </row>
    <row r="93" spans="1:17" x14ac:dyDescent="0.55000000000000004">
      <c r="A93">
        <f t="shared" si="152"/>
        <v>1450</v>
      </c>
      <c r="B93" t="s">
        <v>4</v>
      </c>
      <c r="C93">
        <f>AA3</f>
        <v>1.2</v>
      </c>
      <c r="D93">
        <f>0.01*C93</f>
        <v>1.2E-2</v>
      </c>
      <c r="E93">
        <f>(A93-1412)/-100</f>
        <v>-0.38</v>
      </c>
      <c r="J93">
        <v>1</v>
      </c>
      <c r="K93">
        <f t="shared" si="112"/>
        <v>-0.68865779410044625</v>
      </c>
      <c r="L93">
        <f t="shared" si="113"/>
        <v>4.2315540782698253</v>
      </c>
      <c r="M93">
        <f t="shared" si="114"/>
        <v>3.542896284169379</v>
      </c>
      <c r="N93" s="1">
        <f t="shared" si="115"/>
        <v>2.8929417813467018E-2</v>
      </c>
      <c r="O93" s="1">
        <f t="shared" ref="O93" si="156">SUM(N93:N94)</f>
        <v>1.0289294178134669</v>
      </c>
      <c r="P93" s="1">
        <f t="shared" si="119"/>
        <v>2.8116037225316838E-2</v>
      </c>
      <c r="Q93">
        <f t="shared" si="117"/>
        <v>-3.5714151456788565</v>
      </c>
    </row>
    <row r="94" spans="1:17" x14ac:dyDescent="0.55000000000000004">
      <c r="D94">
        <f t="shared" ref="D94" si="157">1-D93</f>
        <v>0.98799999999999999</v>
      </c>
      <c r="K94">
        <f t="shared" si="112"/>
        <v>0</v>
      </c>
      <c r="L94">
        <f t="shared" si="113"/>
        <v>0</v>
      </c>
      <c r="M94">
        <f t="shared" si="114"/>
        <v>0</v>
      </c>
      <c r="N94" s="1">
        <f t="shared" si="115"/>
        <v>1</v>
      </c>
      <c r="O94" s="1">
        <f t="shared" ref="O94" si="158">O93</f>
        <v>1.0289294178134669</v>
      </c>
      <c r="P94" s="1">
        <f t="shared" si="119"/>
        <v>0.97188396277468325</v>
      </c>
      <c r="Q94">
        <f t="shared" si="117"/>
        <v>-2.8518861509477786E-2</v>
      </c>
    </row>
    <row r="95" spans="1:17" x14ac:dyDescent="0.55000000000000004">
      <c r="A95">
        <f t="shared" si="152"/>
        <v>1487</v>
      </c>
      <c r="B95" t="s">
        <v>4</v>
      </c>
      <c r="C95">
        <f>AA4</f>
        <v>4.8</v>
      </c>
      <c r="D95">
        <f>0.01*C95</f>
        <v>4.8000000000000001E-2</v>
      </c>
      <c r="E95">
        <f>(A95-1412)/-100</f>
        <v>-0.75</v>
      </c>
      <c r="J95">
        <v>1</v>
      </c>
      <c r="K95">
        <f t="shared" si="112"/>
        <v>-1.3591930146719333</v>
      </c>
      <c r="L95">
        <f t="shared" si="113"/>
        <v>4.2315540782698253</v>
      </c>
      <c r="M95">
        <f t="shared" si="114"/>
        <v>2.872361063597892</v>
      </c>
      <c r="N95" s="1">
        <f t="shared" si="115"/>
        <v>5.6565214721476464E-2</v>
      </c>
      <c r="O95" s="1">
        <f t="shared" ref="O95" si="159">SUM(N95:N96)</f>
        <v>1.0565652147214766</v>
      </c>
      <c r="P95" s="1">
        <f t="shared" si="119"/>
        <v>5.3536889094335502E-2</v>
      </c>
      <c r="Q95">
        <f t="shared" si="117"/>
        <v>-2.9273843469049949</v>
      </c>
    </row>
    <row r="96" spans="1:17" x14ac:dyDescent="0.55000000000000004">
      <c r="D96">
        <f t="shared" ref="D96" si="160">1-D95</f>
        <v>0.95199999999999996</v>
      </c>
      <c r="K96">
        <f t="shared" si="112"/>
        <v>0</v>
      </c>
      <c r="L96">
        <f t="shared" si="113"/>
        <v>0</v>
      </c>
      <c r="M96">
        <f t="shared" si="114"/>
        <v>0</v>
      </c>
      <c r="N96" s="1">
        <f t="shared" si="115"/>
        <v>1</v>
      </c>
      <c r="O96" s="1">
        <f t="shared" ref="O96" si="161">O95</f>
        <v>1.0565652147214766</v>
      </c>
      <c r="P96" s="1">
        <f t="shared" si="119"/>
        <v>0.94646311090566437</v>
      </c>
      <c r="Q96">
        <f t="shared" si="117"/>
        <v>-5.5023283307102933E-2</v>
      </c>
    </row>
    <row r="97" spans="1:17" x14ac:dyDescent="0.55000000000000004">
      <c r="A97">
        <f t="shared" si="152"/>
        <v>1512</v>
      </c>
      <c r="B97" t="s">
        <v>4</v>
      </c>
      <c r="C97">
        <f>AA5</f>
        <v>7.8</v>
      </c>
      <c r="D97">
        <f>0.01*C97</f>
        <v>7.8E-2</v>
      </c>
      <c r="E97">
        <f>(A97-1412)/-100</f>
        <v>-1</v>
      </c>
      <c r="J97">
        <v>1</v>
      </c>
      <c r="K97">
        <f t="shared" si="112"/>
        <v>-1.8122573528959112</v>
      </c>
      <c r="L97">
        <f t="shared" si="113"/>
        <v>4.2315540782698253</v>
      </c>
      <c r="M97">
        <f t="shared" si="114"/>
        <v>2.4192967253739139</v>
      </c>
      <c r="N97" s="1">
        <f t="shared" si="115"/>
        <v>8.8984175771914559E-2</v>
      </c>
      <c r="O97" s="1">
        <f t="shared" ref="O97" si="162">SUM(N97:N98)</f>
        <v>1.0889841757719145</v>
      </c>
      <c r="P97" s="1">
        <f t="shared" si="119"/>
        <v>8.1713010851456214E-2</v>
      </c>
      <c r="Q97">
        <f t="shared" si="117"/>
        <v>-2.5045420382475498</v>
      </c>
    </row>
    <row r="98" spans="1:17" x14ac:dyDescent="0.55000000000000004">
      <c r="D98">
        <f t="shared" ref="D98" si="163">1-D97</f>
        <v>0.92200000000000004</v>
      </c>
      <c r="K98">
        <f t="shared" si="112"/>
        <v>0</v>
      </c>
      <c r="L98">
        <f t="shared" si="113"/>
        <v>0</v>
      </c>
      <c r="M98">
        <f t="shared" si="114"/>
        <v>0</v>
      </c>
      <c r="N98" s="1">
        <f t="shared" si="115"/>
        <v>1</v>
      </c>
      <c r="O98" s="1">
        <f t="shared" ref="O98" si="164">O97</f>
        <v>1.0889841757719145</v>
      </c>
      <c r="P98" s="1">
        <f t="shared" si="119"/>
        <v>0.91828698914854379</v>
      </c>
      <c r="Q98">
        <f t="shared" si="117"/>
        <v>-8.5245312873635848E-2</v>
      </c>
    </row>
    <row r="99" spans="1:17" x14ac:dyDescent="0.55000000000000004">
      <c r="A99">
        <f t="shared" si="152"/>
        <v>1530</v>
      </c>
      <c r="B99" t="s">
        <v>4</v>
      </c>
      <c r="C99">
        <f>AA6</f>
        <v>13.7</v>
      </c>
      <c r="D99">
        <f>0.01*C99</f>
        <v>0.13699999999999998</v>
      </c>
      <c r="E99">
        <f>(A99-1412)/-100</f>
        <v>-1.18</v>
      </c>
      <c r="J99">
        <v>1</v>
      </c>
      <c r="K99">
        <f t="shared" si="112"/>
        <v>-2.1384636764171749</v>
      </c>
      <c r="L99">
        <f t="shared" si="113"/>
        <v>4.2315540782698253</v>
      </c>
      <c r="M99">
        <f t="shared" si="114"/>
        <v>2.0930904018526504</v>
      </c>
      <c r="N99" s="1">
        <f t="shared" si="115"/>
        <v>0.12330548289797089</v>
      </c>
      <c r="O99" s="1">
        <f t="shared" ref="O99" si="165">SUM(N99:N100)</f>
        <v>1.1233054828979709</v>
      </c>
      <c r="P99" s="1">
        <f t="shared" si="119"/>
        <v>0.10977021369098991</v>
      </c>
      <c r="Q99">
        <f t="shared" si="117"/>
        <v>-2.2093660645690383</v>
      </c>
    </row>
    <row r="100" spans="1:17" x14ac:dyDescent="0.55000000000000004">
      <c r="D100">
        <f t="shared" ref="D100" si="166">1-D99</f>
        <v>0.86299999999999999</v>
      </c>
      <c r="K100">
        <f t="shared" si="112"/>
        <v>0</v>
      </c>
      <c r="L100">
        <f t="shared" si="113"/>
        <v>0</v>
      </c>
      <c r="M100">
        <f t="shared" si="114"/>
        <v>0</v>
      </c>
      <c r="N100" s="1">
        <f t="shared" si="115"/>
        <v>1</v>
      </c>
      <c r="O100" s="1">
        <f t="shared" ref="O100" si="167">O99</f>
        <v>1.1233054828979709</v>
      </c>
      <c r="P100" s="1">
        <f t="shared" si="119"/>
        <v>0.89022978630901006</v>
      </c>
      <c r="Q100">
        <f t="shared" si="117"/>
        <v>-0.11627566271638783</v>
      </c>
    </row>
    <row r="101" spans="1:17" x14ac:dyDescent="0.55000000000000004">
      <c r="A101">
        <f t="shared" si="152"/>
        <v>1542</v>
      </c>
      <c r="B101" t="s">
        <v>4</v>
      </c>
      <c r="C101">
        <f>AA7</f>
        <v>27.9</v>
      </c>
      <c r="D101">
        <f>0.01*C101</f>
        <v>0.27899999999999997</v>
      </c>
      <c r="E101">
        <f>(A101-1412)/-100</f>
        <v>-1.3</v>
      </c>
      <c r="J101">
        <v>1</v>
      </c>
      <c r="K101">
        <f t="shared" si="112"/>
        <v>-2.3559345587646847</v>
      </c>
      <c r="L101">
        <f t="shared" si="113"/>
        <v>4.2315540782698253</v>
      </c>
      <c r="M101">
        <f t="shared" si="114"/>
        <v>1.8756195195051406</v>
      </c>
      <c r="N101" s="1">
        <f t="shared" si="115"/>
        <v>0.1532599898748383</v>
      </c>
      <c r="O101" s="1">
        <f t="shared" ref="O101" si="168">SUM(N101:N102)</f>
        <v>1.1532599898748384</v>
      </c>
      <c r="P101" s="1">
        <f t="shared" si="119"/>
        <v>0.13289283528467105</v>
      </c>
      <c r="Q101">
        <f t="shared" si="117"/>
        <v>-2.0182122252904984</v>
      </c>
    </row>
    <row r="102" spans="1:17" x14ac:dyDescent="0.55000000000000004">
      <c r="D102">
        <f t="shared" ref="D102" si="169">1-D101</f>
        <v>0.72100000000000009</v>
      </c>
      <c r="K102">
        <f t="shared" si="112"/>
        <v>0</v>
      </c>
      <c r="L102">
        <f t="shared" si="113"/>
        <v>0</v>
      </c>
      <c r="M102">
        <f t="shared" si="114"/>
        <v>0</v>
      </c>
      <c r="N102" s="1">
        <f t="shared" si="115"/>
        <v>1</v>
      </c>
      <c r="O102" s="1">
        <f t="shared" ref="O102" si="170">O101</f>
        <v>1.1532599898748384</v>
      </c>
      <c r="P102" s="1">
        <f t="shared" si="119"/>
        <v>0.86710716471532889</v>
      </c>
      <c r="Q102">
        <f t="shared" si="117"/>
        <v>-0.14259270578535768</v>
      </c>
    </row>
    <row r="103" spans="1:17" x14ac:dyDescent="0.55000000000000004">
      <c r="A103">
        <f t="shared" si="152"/>
        <v>1562</v>
      </c>
      <c r="B103" t="s">
        <v>4</v>
      </c>
      <c r="C103">
        <f>AA8</f>
        <v>36.700000000000003</v>
      </c>
      <c r="D103">
        <f>0.01*C103</f>
        <v>0.36700000000000005</v>
      </c>
      <c r="E103">
        <f>(A103-1412)/-100</f>
        <v>-1.5</v>
      </c>
      <c r="J103">
        <v>1</v>
      </c>
      <c r="K103">
        <f t="shared" si="112"/>
        <v>-2.7183860293438666</v>
      </c>
      <c r="L103">
        <f t="shared" si="113"/>
        <v>4.2315540782698253</v>
      </c>
      <c r="M103">
        <f t="shared" si="114"/>
        <v>1.5131680489259587</v>
      </c>
      <c r="N103" s="1">
        <f t="shared" si="115"/>
        <v>0.22021123175646501</v>
      </c>
      <c r="O103" s="1">
        <f t="shared" ref="O103" si="171">SUM(N103:N104)</f>
        <v>1.2202112317564651</v>
      </c>
      <c r="P103" s="1">
        <f t="shared" si="119"/>
        <v>0.1804697629602017</v>
      </c>
      <c r="Q103">
        <f t="shared" si="117"/>
        <v>-1.7121920334679761</v>
      </c>
    </row>
    <row r="104" spans="1:17" x14ac:dyDescent="0.55000000000000004">
      <c r="D104">
        <f t="shared" ref="D104" si="172">1-D103</f>
        <v>0.63300000000000001</v>
      </c>
      <c r="K104">
        <f t="shared" si="112"/>
        <v>0</v>
      </c>
      <c r="L104">
        <f t="shared" si="113"/>
        <v>0</v>
      </c>
      <c r="M104">
        <f t="shared" si="114"/>
        <v>0</v>
      </c>
      <c r="N104" s="1">
        <f t="shared" si="115"/>
        <v>1</v>
      </c>
      <c r="O104" s="1">
        <f t="shared" ref="O104" si="173">O103</f>
        <v>1.2202112317564651</v>
      </c>
      <c r="P104" s="1">
        <f t="shared" si="119"/>
        <v>0.81953023703979822</v>
      </c>
      <c r="Q104">
        <f t="shared" si="117"/>
        <v>-0.19902398454201733</v>
      </c>
    </row>
    <row r="105" spans="1:17" x14ac:dyDescent="0.55000000000000004">
      <c r="A105">
        <f t="shared" si="152"/>
        <v>1587</v>
      </c>
      <c r="B105" t="s">
        <v>4</v>
      </c>
      <c r="C105">
        <f>AA9</f>
        <v>23.8</v>
      </c>
      <c r="D105">
        <f>0.01*C105</f>
        <v>0.23800000000000002</v>
      </c>
      <c r="E105">
        <f>(A105-1412)/-100</f>
        <v>-1.75</v>
      </c>
      <c r="J105">
        <v>1</v>
      </c>
      <c r="K105">
        <f t="shared" si="112"/>
        <v>-3.1714503675678447</v>
      </c>
      <c r="L105">
        <f t="shared" si="113"/>
        <v>4.2315540782698253</v>
      </c>
      <c r="M105">
        <f t="shared" si="114"/>
        <v>1.0601037107019806</v>
      </c>
      <c r="N105" s="1">
        <f t="shared" si="115"/>
        <v>0.34641988101792215</v>
      </c>
      <c r="O105" s="1">
        <f t="shared" ref="O105" si="174">SUM(N105:N106)</f>
        <v>1.3464198810179222</v>
      </c>
      <c r="P105" s="1">
        <f t="shared" si="119"/>
        <v>0.25728963594627058</v>
      </c>
      <c r="Q105">
        <f t="shared" si="117"/>
        <v>-1.3575528405435147</v>
      </c>
    </row>
    <row r="106" spans="1:17" x14ac:dyDescent="0.55000000000000004">
      <c r="D106">
        <f t="shared" ref="D106" si="175">1-D105</f>
        <v>0.76200000000000001</v>
      </c>
      <c r="K106">
        <f t="shared" si="112"/>
        <v>0</v>
      </c>
      <c r="L106">
        <f t="shared" si="113"/>
        <v>0</v>
      </c>
      <c r="M106">
        <f t="shared" si="114"/>
        <v>0</v>
      </c>
      <c r="N106" s="1">
        <f t="shared" si="115"/>
        <v>1</v>
      </c>
      <c r="O106" s="1">
        <f t="shared" ref="O106" si="176">O105</f>
        <v>1.3464198810179222</v>
      </c>
      <c r="P106" s="1">
        <f t="shared" si="119"/>
        <v>0.74271036405372937</v>
      </c>
      <c r="Q106">
        <f t="shared" si="117"/>
        <v>-0.29744912984153404</v>
      </c>
    </row>
    <row r="107" spans="1:17" x14ac:dyDescent="0.55000000000000004">
      <c r="A107">
        <f t="shared" si="152"/>
        <v>1612</v>
      </c>
      <c r="B107" t="s">
        <v>4</v>
      </c>
      <c r="C107">
        <f>AA10</f>
        <v>36.700000000000003</v>
      </c>
      <c r="D107">
        <f>0.01*C107</f>
        <v>0.36700000000000005</v>
      </c>
      <c r="E107">
        <f>(A107-1412)/-100</f>
        <v>-2</v>
      </c>
      <c r="J107">
        <v>1</v>
      </c>
      <c r="K107">
        <f t="shared" si="112"/>
        <v>-3.6245147057918223</v>
      </c>
      <c r="L107">
        <f t="shared" si="113"/>
        <v>4.2315540782698253</v>
      </c>
      <c r="M107">
        <f t="shared" si="114"/>
        <v>0.60703937247800299</v>
      </c>
      <c r="N107" s="1">
        <f t="shared" si="115"/>
        <v>0.54496191228424073</v>
      </c>
      <c r="O107" s="1">
        <f t="shared" ref="O107" si="177">SUM(N107:N108)</f>
        <v>1.5449619122842408</v>
      </c>
      <c r="P107" s="1">
        <f t="shared" si="119"/>
        <v>0.35273485252365178</v>
      </c>
      <c r="Q107">
        <f t="shared" si="117"/>
        <v>-1.0420386302806304</v>
      </c>
    </row>
    <row r="108" spans="1:17" x14ac:dyDescent="0.55000000000000004">
      <c r="D108">
        <f t="shared" ref="D108" si="178">1-D107</f>
        <v>0.63300000000000001</v>
      </c>
      <c r="K108">
        <f t="shared" si="112"/>
        <v>0</v>
      </c>
      <c r="L108">
        <f t="shared" si="113"/>
        <v>0</v>
      </c>
      <c r="M108">
        <f t="shared" si="114"/>
        <v>0</v>
      </c>
      <c r="N108" s="1">
        <f t="shared" si="115"/>
        <v>1</v>
      </c>
      <c r="O108" s="1">
        <f t="shared" ref="O108" si="179">O107</f>
        <v>1.5449619122842408</v>
      </c>
      <c r="P108" s="1">
        <f t="shared" si="119"/>
        <v>0.64726514747634811</v>
      </c>
      <c r="Q108">
        <f t="shared" si="117"/>
        <v>-0.43499925780262749</v>
      </c>
    </row>
    <row r="109" spans="1:17" x14ac:dyDescent="0.55000000000000004">
      <c r="A109">
        <f t="shared" si="152"/>
        <v>1637</v>
      </c>
      <c r="B109" t="s">
        <v>4</v>
      </c>
      <c r="C109">
        <f>AA11</f>
        <v>31.7</v>
      </c>
      <c r="D109">
        <f>0.01*C109</f>
        <v>0.317</v>
      </c>
      <c r="E109">
        <f>(A109-1412)/-100</f>
        <v>-2.25</v>
      </c>
      <c r="J109">
        <v>1</v>
      </c>
      <c r="K109">
        <f t="shared" si="112"/>
        <v>-4.0775790440158</v>
      </c>
      <c r="L109">
        <f t="shared" si="113"/>
        <v>4.2315540782698253</v>
      </c>
      <c r="M109">
        <f t="shared" si="114"/>
        <v>0.15397503425402537</v>
      </c>
      <c r="N109" s="1">
        <f t="shared" si="115"/>
        <v>0.85729342371413131</v>
      </c>
      <c r="O109" s="1">
        <f t="shared" ref="O109" si="180">SUM(N109:N110)</f>
        <v>1.8572934237141312</v>
      </c>
      <c r="P109" s="1">
        <f t="shared" si="119"/>
        <v>0.46158211339582239</v>
      </c>
      <c r="Q109">
        <f t="shared" si="117"/>
        <v>-0.77309531368151385</v>
      </c>
    </row>
    <row r="110" spans="1:17" x14ac:dyDescent="0.55000000000000004">
      <c r="D110">
        <f t="shared" ref="D110" si="181">1-D109</f>
        <v>0.68300000000000005</v>
      </c>
      <c r="K110">
        <f t="shared" si="112"/>
        <v>0</v>
      </c>
      <c r="L110">
        <f t="shared" si="113"/>
        <v>0</v>
      </c>
      <c r="M110">
        <f t="shared" si="114"/>
        <v>0</v>
      </c>
      <c r="N110" s="1">
        <f t="shared" si="115"/>
        <v>1</v>
      </c>
      <c r="O110" s="1">
        <f t="shared" ref="O110" si="182">O109</f>
        <v>1.8572934237141312</v>
      </c>
      <c r="P110" s="1">
        <f t="shared" si="119"/>
        <v>0.53841788660417766</v>
      </c>
      <c r="Q110">
        <f t="shared" si="117"/>
        <v>-0.61912027942748848</v>
      </c>
    </row>
    <row r="111" spans="1:17" x14ac:dyDescent="0.55000000000000004">
      <c r="A111">
        <f t="shared" si="152"/>
        <v>1675</v>
      </c>
      <c r="B111" t="s">
        <v>4</v>
      </c>
      <c r="C111">
        <f>AA12</f>
        <v>46</v>
      </c>
      <c r="D111">
        <f>0.01*C111</f>
        <v>0.46</v>
      </c>
      <c r="E111">
        <f>(A111-1412)/-100</f>
        <v>-2.63</v>
      </c>
      <c r="J111">
        <v>1</v>
      </c>
      <c r="K111">
        <f t="shared" si="112"/>
        <v>-4.7662368381162459</v>
      </c>
      <c r="L111">
        <f t="shared" si="113"/>
        <v>4.2315540782698253</v>
      </c>
      <c r="M111">
        <f t="shared" si="114"/>
        <v>-0.53468275984642055</v>
      </c>
      <c r="N111" s="1">
        <f t="shared" si="115"/>
        <v>1.7069066570224432</v>
      </c>
      <c r="O111" s="1">
        <f t="shared" ref="O111" si="183">SUM(N111:N112)</f>
        <v>2.7069066570224432</v>
      </c>
      <c r="P111" s="1">
        <f t="shared" si="119"/>
        <v>0.63057462753444737</v>
      </c>
      <c r="Q111">
        <f t="shared" si="117"/>
        <v>-0.46112376811602662</v>
      </c>
    </row>
    <row r="112" spans="1:17" x14ac:dyDescent="0.55000000000000004">
      <c r="D112">
        <f t="shared" ref="D112" si="184">1-D111</f>
        <v>0.54</v>
      </c>
      <c r="K112">
        <f t="shared" si="112"/>
        <v>0</v>
      </c>
      <c r="L112">
        <f t="shared" si="113"/>
        <v>0</v>
      </c>
      <c r="M112">
        <f t="shared" si="114"/>
        <v>0</v>
      </c>
      <c r="N112" s="1">
        <f t="shared" si="115"/>
        <v>1</v>
      </c>
      <c r="O112" s="1">
        <f t="shared" ref="O112" si="185">O111</f>
        <v>2.7069066570224432</v>
      </c>
      <c r="P112" s="1">
        <f t="shared" si="119"/>
        <v>0.36942537246555263</v>
      </c>
      <c r="Q112">
        <f t="shared" si="117"/>
        <v>-0.99580652796244729</v>
      </c>
    </row>
    <row r="113" spans="1:24" x14ac:dyDescent="0.55000000000000004">
      <c r="F113" s="4" t="s">
        <v>20</v>
      </c>
      <c r="G113" s="4" t="s">
        <v>31</v>
      </c>
      <c r="H113" s="4"/>
      <c r="I113" s="4"/>
      <c r="J113" s="4"/>
      <c r="K113" s="4"/>
      <c r="L113" s="4"/>
    </row>
    <row r="114" spans="1:24" x14ac:dyDescent="0.55000000000000004">
      <c r="F114" s="4" t="s">
        <v>21</v>
      </c>
      <c r="G114" s="4" t="s">
        <v>22</v>
      </c>
      <c r="H114" s="4"/>
      <c r="I114" s="4"/>
      <c r="J114" s="4"/>
      <c r="K114" s="4"/>
      <c r="L114" s="4"/>
    </row>
    <row r="115" spans="1:24" x14ac:dyDescent="0.55000000000000004">
      <c r="F115" s="4" t="s">
        <v>23</v>
      </c>
      <c r="G115" s="4">
        <v>1</v>
      </c>
      <c r="H115" s="4"/>
      <c r="I115" s="4"/>
      <c r="J115" s="4"/>
      <c r="K115" s="4"/>
      <c r="L115" s="4"/>
    </row>
    <row r="116" spans="1:24" x14ac:dyDescent="0.55000000000000004">
      <c r="F116" s="4" t="s">
        <v>24</v>
      </c>
      <c r="G116" s="4">
        <v>-5</v>
      </c>
      <c r="H116" s="4"/>
      <c r="I116" s="4"/>
      <c r="J116" s="4"/>
      <c r="K116" s="4"/>
      <c r="L116" s="4"/>
    </row>
    <row r="117" spans="1:24" x14ac:dyDescent="0.55000000000000004">
      <c r="F117" s="4" t="s">
        <v>25</v>
      </c>
      <c r="G117" s="4">
        <v>1</v>
      </c>
      <c r="H117" s="4"/>
      <c r="I117" s="4"/>
      <c r="J117" s="4"/>
      <c r="K117" s="4"/>
      <c r="L117" s="4"/>
    </row>
    <row r="118" spans="1:24" x14ac:dyDescent="0.55000000000000004">
      <c r="F118" s="4" t="s">
        <v>26</v>
      </c>
      <c r="G118" s="5" t="s">
        <v>0</v>
      </c>
      <c r="H118" s="4"/>
      <c r="I118" s="4"/>
      <c r="J118" s="4"/>
      <c r="K118" s="4"/>
      <c r="L118" s="4"/>
    </row>
    <row r="119" spans="1:24" x14ac:dyDescent="0.55000000000000004">
      <c r="A119" t="s">
        <v>19</v>
      </c>
      <c r="B119" t="s">
        <v>15</v>
      </c>
      <c r="C119" t="s">
        <v>9</v>
      </c>
      <c r="D119" t="s">
        <v>10</v>
      </c>
      <c r="E119" s="1" t="s">
        <v>18</v>
      </c>
      <c r="F119" s="4" t="s">
        <v>27</v>
      </c>
      <c r="G119" s="4">
        <f>D120</f>
        <v>1.9653790815787708</v>
      </c>
      <c r="H119" s="4"/>
      <c r="I119" s="4"/>
      <c r="J119" s="4"/>
      <c r="K119" s="4"/>
      <c r="L119" s="4"/>
      <c r="R119" s="4"/>
      <c r="S119" s="4"/>
      <c r="T119" s="4"/>
      <c r="U119" s="4"/>
      <c r="V119" s="4"/>
      <c r="W119" s="4"/>
      <c r="X119" s="4"/>
    </row>
    <row r="120" spans="1:24" x14ac:dyDescent="0.55000000000000004">
      <c r="A120">
        <f>A3</f>
        <v>1412</v>
      </c>
      <c r="B120">
        <f>D3</f>
        <v>0</v>
      </c>
      <c r="C120">
        <f>K3</f>
        <v>0</v>
      </c>
      <c r="D120">
        <f>L3</f>
        <v>1.9653790815787708</v>
      </c>
      <c r="E120">
        <f>P3</f>
        <v>0.12288608564717644</v>
      </c>
      <c r="F120" s="4" t="s">
        <v>28</v>
      </c>
      <c r="G120" s="4">
        <f>C120</f>
        <v>0</v>
      </c>
      <c r="H120" s="4">
        <f>B120</f>
        <v>0</v>
      </c>
      <c r="I120" s="4" t="s">
        <v>29</v>
      </c>
      <c r="J120" s="4">
        <v>1000</v>
      </c>
      <c r="K120" s="4" t="s">
        <v>30</v>
      </c>
      <c r="L120" s="4">
        <f>A120</f>
        <v>1412</v>
      </c>
      <c r="R120" s="4"/>
      <c r="S120" s="4"/>
      <c r="T120" s="4"/>
      <c r="U120" s="4"/>
      <c r="V120" s="4"/>
      <c r="W120" s="4"/>
      <c r="X120" s="4"/>
    </row>
    <row r="121" spans="1:24" x14ac:dyDescent="0.55000000000000004">
      <c r="A121">
        <f>A5</f>
        <v>1450</v>
      </c>
      <c r="B121">
        <f>D5</f>
        <v>0.107</v>
      </c>
      <c r="C121">
        <f>K5</f>
        <v>-0.68865779410044625</v>
      </c>
      <c r="D121">
        <f>L5</f>
        <v>1.9653790815787708</v>
      </c>
      <c r="E121">
        <f>P5</f>
        <v>0.21810884981312093</v>
      </c>
      <c r="F121" s="4" t="s">
        <v>28</v>
      </c>
      <c r="G121" s="4">
        <f t="shared" ref="G121:G130" si="186">C121</f>
        <v>-0.68865779410044625</v>
      </c>
      <c r="H121" s="4">
        <f t="shared" ref="H121:H130" si="187">B121</f>
        <v>0.107</v>
      </c>
      <c r="I121" s="4" t="s">
        <v>29</v>
      </c>
      <c r="J121" s="4">
        <v>1000</v>
      </c>
      <c r="K121" s="4" t="s">
        <v>30</v>
      </c>
      <c r="L121" s="4">
        <f t="shared" ref="L121:L130" si="188">A121</f>
        <v>1450</v>
      </c>
      <c r="R121" s="4"/>
      <c r="S121" s="4"/>
      <c r="T121" s="4"/>
      <c r="U121" s="4"/>
      <c r="V121" s="4"/>
      <c r="W121" s="4"/>
      <c r="X121" s="4"/>
    </row>
    <row r="122" spans="1:24" x14ac:dyDescent="0.55000000000000004">
      <c r="A122">
        <f>A7</f>
        <v>1487</v>
      </c>
      <c r="B122">
        <f>D7</f>
        <v>0.13500000000000001</v>
      </c>
      <c r="C122">
        <f>K7</f>
        <v>-1.3591930146719333</v>
      </c>
      <c r="D122">
        <f>L7</f>
        <v>1.9653790815787708</v>
      </c>
      <c r="E122">
        <f>P7</f>
        <v>0.3529296977311801</v>
      </c>
      <c r="F122" s="4" t="s">
        <v>28</v>
      </c>
      <c r="G122" s="4">
        <f t="shared" si="186"/>
        <v>-1.3591930146719333</v>
      </c>
      <c r="H122" s="4">
        <f t="shared" si="187"/>
        <v>0.13500000000000001</v>
      </c>
      <c r="I122" s="4" t="s">
        <v>29</v>
      </c>
      <c r="J122" s="4">
        <v>1000</v>
      </c>
      <c r="K122" s="4" t="s">
        <v>30</v>
      </c>
      <c r="L122" s="4">
        <f t="shared" si="188"/>
        <v>1487</v>
      </c>
      <c r="R122" s="4"/>
      <c r="S122" s="4"/>
      <c r="T122" s="4"/>
      <c r="U122" s="4"/>
      <c r="V122" s="4"/>
      <c r="W122" s="4"/>
      <c r="X122" s="4"/>
    </row>
    <row r="123" spans="1:24" x14ac:dyDescent="0.55000000000000004">
      <c r="A123">
        <f>A9</f>
        <v>1512</v>
      </c>
      <c r="B123">
        <f>D9</f>
        <v>0.24199999999999999</v>
      </c>
      <c r="C123">
        <f>K9</f>
        <v>-1.8122573528959112</v>
      </c>
      <c r="D123">
        <f>L9</f>
        <v>1.9653790815787708</v>
      </c>
      <c r="E123">
        <f>P9</f>
        <v>0.46179418730527988</v>
      </c>
      <c r="F123" s="4" t="s">
        <v>28</v>
      </c>
      <c r="G123" s="4">
        <f t="shared" si="186"/>
        <v>-1.8122573528959112</v>
      </c>
      <c r="H123" s="4">
        <f t="shared" si="187"/>
        <v>0.24199999999999999</v>
      </c>
      <c r="I123" s="4" t="s">
        <v>29</v>
      </c>
      <c r="J123" s="4">
        <v>1000</v>
      </c>
      <c r="K123" s="4" t="s">
        <v>30</v>
      </c>
      <c r="L123" s="4">
        <f t="shared" si="188"/>
        <v>1512</v>
      </c>
      <c r="R123" s="4"/>
      <c r="S123" s="4"/>
      <c r="T123" s="4"/>
      <c r="U123" s="4"/>
      <c r="V123" s="4"/>
      <c r="W123" s="4"/>
      <c r="X123" s="4"/>
    </row>
    <row r="124" spans="1:24" x14ac:dyDescent="0.55000000000000004">
      <c r="A124">
        <v>30</v>
      </c>
      <c r="B124">
        <f>D11</f>
        <v>0.69200000000000006</v>
      </c>
      <c r="C124">
        <f>K11</f>
        <v>-2.1384636764171749</v>
      </c>
      <c r="D124">
        <f>L11</f>
        <v>1.9653790815787708</v>
      </c>
      <c r="E124">
        <f>P11</f>
        <v>0.54316344394153526</v>
      </c>
      <c r="F124" s="4" t="s">
        <v>28</v>
      </c>
      <c r="G124" s="4">
        <f t="shared" si="186"/>
        <v>-2.1384636764171749</v>
      </c>
      <c r="H124" s="4">
        <f t="shared" si="187"/>
        <v>0.69200000000000006</v>
      </c>
      <c r="I124" s="4" t="s">
        <v>29</v>
      </c>
      <c r="J124" s="4">
        <v>1000</v>
      </c>
      <c r="K124" s="4" t="s">
        <v>30</v>
      </c>
      <c r="L124" s="4">
        <f t="shared" si="188"/>
        <v>30</v>
      </c>
      <c r="R124" s="4"/>
      <c r="S124" s="4"/>
      <c r="T124" s="4"/>
      <c r="U124" s="4"/>
      <c r="V124" s="4"/>
      <c r="W124" s="4"/>
      <c r="X124" s="4"/>
    </row>
    <row r="125" spans="1:24" x14ac:dyDescent="0.55000000000000004">
      <c r="A125">
        <v>42</v>
      </c>
      <c r="B125">
        <f>D13</f>
        <v>0.61499999999999999</v>
      </c>
      <c r="C125">
        <f>K13</f>
        <v>-2.3559345587646847</v>
      </c>
      <c r="D125">
        <f>L13</f>
        <v>1.9653790815787708</v>
      </c>
      <c r="E125">
        <f>P13</f>
        <v>0.59641641196601813</v>
      </c>
      <c r="F125" s="4" t="s">
        <v>28</v>
      </c>
      <c r="G125" s="4">
        <f t="shared" si="186"/>
        <v>-2.3559345587646847</v>
      </c>
      <c r="H125" s="4">
        <f t="shared" si="187"/>
        <v>0.61499999999999999</v>
      </c>
      <c r="I125" s="4" t="s">
        <v>29</v>
      </c>
      <c r="J125" s="4">
        <v>1000</v>
      </c>
      <c r="K125" s="4" t="s">
        <v>30</v>
      </c>
      <c r="L125" s="4">
        <f t="shared" si="188"/>
        <v>42</v>
      </c>
      <c r="R125" s="4"/>
      <c r="S125" s="4"/>
      <c r="T125" s="4"/>
      <c r="U125" s="4"/>
      <c r="V125" s="4"/>
      <c r="W125" s="4"/>
      <c r="X125" s="4"/>
    </row>
    <row r="126" spans="1:24" x14ac:dyDescent="0.55000000000000004">
      <c r="A126">
        <f>A15</f>
        <v>1562</v>
      </c>
      <c r="B126">
        <f>D15</f>
        <v>0.73699999999999999</v>
      </c>
      <c r="C126">
        <f>K15</f>
        <v>-2.7183860293438666</v>
      </c>
      <c r="D126">
        <f>L15</f>
        <v>1.9653790815787708</v>
      </c>
      <c r="E126">
        <f>P15</f>
        <v>0.67983354472816448</v>
      </c>
      <c r="F126" s="4" t="s">
        <v>28</v>
      </c>
      <c r="G126" s="4">
        <f t="shared" si="186"/>
        <v>-2.7183860293438666</v>
      </c>
      <c r="H126" s="4">
        <f t="shared" si="187"/>
        <v>0.73699999999999999</v>
      </c>
      <c r="I126" s="4" t="s">
        <v>29</v>
      </c>
      <c r="J126" s="4">
        <v>1000</v>
      </c>
      <c r="K126" s="4" t="s">
        <v>30</v>
      </c>
      <c r="L126" s="4">
        <f t="shared" si="188"/>
        <v>1562</v>
      </c>
      <c r="R126" s="4"/>
      <c r="S126" s="4"/>
      <c r="T126" s="4"/>
      <c r="U126" s="4"/>
      <c r="V126" s="4"/>
      <c r="W126" s="4"/>
      <c r="X126" s="4"/>
    </row>
    <row r="127" spans="1:24" x14ac:dyDescent="0.55000000000000004">
      <c r="A127">
        <f>A17</f>
        <v>1587</v>
      </c>
      <c r="B127">
        <f>D17</f>
        <v>0.79200000000000004</v>
      </c>
      <c r="C127">
        <f>K17</f>
        <v>-3.1714503675678447</v>
      </c>
      <c r="D127">
        <f>L17</f>
        <v>1.9653790815787708</v>
      </c>
      <c r="E127">
        <f>P17</f>
        <v>0.76960307029088026</v>
      </c>
      <c r="F127" s="4" t="s">
        <v>28</v>
      </c>
      <c r="G127" s="4">
        <f t="shared" si="186"/>
        <v>-3.1714503675678447</v>
      </c>
      <c r="H127" s="4">
        <f t="shared" si="187"/>
        <v>0.79200000000000004</v>
      </c>
      <c r="I127" s="4" t="s">
        <v>29</v>
      </c>
      <c r="J127" s="4">
        <v>1000</v>
      </c>
      <c r="K127" s="4" t="s">
        <v>30</v>
      </c>
      <c r="L127" s="4">
        <f t="shared" si="188"/>
        <v>1587</v>
      </c>
      <c r="R127" s="4"/>
      <c r="S127" s="4"/>
      <c r="T127" s="4"/>
      <c r="U127" s="4"/>
      <c r="V127" s="4"/>
      <c r="W127" s="4"/>
      <c r="X127" s="4"/>
    </row>
    <row r="128" spans="1:24" x14ac:dyDescent="0.55000000000000004">
      <c r="A128">
        <f>A19</f>
        <v>1612</v>
      </c>
      <c r="B128">
        <f>D19</f>
        <v>0.77300000000000002</v>
      </c>
      <c r="C128">
        <f>K19</f>
        <v>-3.6245147057918223</v>
      </c>
      <c r="D128">
        <f>L19</f>
        <v>1.9653790815787708</v>
      </c>
      <c r="E128">
        <f>P19</f>
        <v>0.84012193676478741</v>
      </c>
      <c r="F128" s="4" t="s">
        <v>28</v>
      </c>
      <c r="G128" s="4">
        <f t="shared" si="186"/>
        <v>-3.6245147057918223</v>
      </c>
      <c r="H128" s="4">
        <f t="shared" si="187"/>
        <v>0.77300000000000002</v>
      </c>
      <c r="I128" s="4" t="s">
        <v>29</v>
      </c>
      <c r="J128" s="4">
        <v>1000</v>
      </c>
      <c r="K128" s="4" t="s">
        <v>30</v>
      </c>
      <c r="L128" s="4">
        <f t="shared" si="188"/>
        <v>1612</v>
      </c>
      <c r="R128" s="4"/>
      <c r="S128" s="4"/>
      <c r="T128" s="4"/>
      <c r="U128" s="4"/>
      <c r="V128" s="4"/>
      <c r="W128" s="4"/>
      <c r="X128" s="4"/>
    </row>
    <row r="129" spans="1:24" x14ac:dyDescent="0.55000000000000004">
      <c r="A129">
        <f>A21</f>
        <v>1637</v>
      </c>
      <c r="B129">
        <f>D21</f>
        <v>0.90900000000000003</v>
      </c>
      <c r="C129">
        <f>K21</f>
        <v>-4.0775790440158</v>
      </c>
      <c r="D129">
        <f>L21</f>
        <v>1.9653790815787708</v>
      </c>
      <c r="E129">
        <f>P21</f>
        <v>0.89208330787425472</v>
      </c>
      <c r="F129" s="4" t="s">
        <v>28</v>
      </c>
      <c r="G129" s="4">
        <f t="shared" si="186"/>
        <v>-4.0775790440158</v>
      </c>
      <c r="H129" s="4">
        <f t="shared" si="187"/>
        <v>0.90900000000000003</v>
      </c>
      <c r="I129" s="4" t="s">
        <v>29</v>
      </c>
      <c r="J129" s="4">
        <v>1000</v>
      </c>
      <c r="K129" s="4" t="s">
        <v>30</v>
      </c>
      <c r="L129" s="4">
        <f t="shared" si="188"/>
        <v>1637</v>
      </c>
      <c r="R129" s="4"/>
      <c r="S129" s="4"/>
      <c r="T129" s="4"/>
      <c r="U129" s="4"/>
      <c r="V129" s="4"/>
      <c r="W129" s="4"/>
      <c r="X129" s="4"/>
    </row>
    <row r="130" spans="1:24" x14ac:dyDescent="0.55000000000000004">
      <c r="A130">
        <f>A23</f>
        <v>1675</v>
      </c>
      <c r="B130">
        <f>D23</f>
        <v>0.94700000000000006</v>
      </c>
      <c r="C130">
        <f>K23</f>
        <v>-4.7662368381162459</v>
      </c>
      <c r="D130">
        <f>L23</f>
        <v>1.9653790815787708</v>
      </c>
      <c r="E130">
        <f>P23</f>
        <v>0.94272215805112025</v>
      </c>
      <c r="F130" s="4" t="s">
        <v>28</v>
      </c>
      <c r="G130" s="4">
        <f t="shared" si="186"/>
        <v>-4.7662368381162459</v>
      </c>
      <c r="H130" s="4">
        <f t="shared" si="187"/>
        <v>0.94700000000000006</v>
      </c>
      <c r="I130" s="4" t="s">
        <v>29</v>
      </c>
      <c r="J130" s="4">
        <v>1000</v>
      </c>
      <c r="K130" s="4" t="s">
        <v>30</v>
      </c>
      <c r="L130" s="4">
        <f t="shared" si="188"/>
        <v>1675</v>
      </c>
    </row>
    <row r="131" spans="1:24" x14ac:dyDescent="0.55000000000000004">
      <c r="F131" s="4" t="s">
        <v>26</v>
      </c>
      <c r="G131" s="5" t="s">
        <v>1</v>
      </c>
      <c r="H131" s="4"/>
      <c r="I131" s="4"/>
      <c r="J131" s="4"/>
      <c r="K131" s="4"/>
      <c r="L131" s="4"/>
    </row>
    <row r="132" spans="1:24" x14ac:dyDescent="0.55000000000000004">
      <c r="F132" s="4" t="s">
        <v>27</v>
      </c>
      <c r="G132" s="4">
        <f>D133</f>
        <v>1.944871946517885</v>
      </c>
      <c r="H132" s="4"/>
      <c r="I132" s="4"/>
      <c r="J132" s="4"/>
      <c r="K132" s="4"/>
      <c r="L132" s="4"/>
    </row>
    <row r="133" spans="1:24" x14ac:dyDescent="0.55000000000000004">
      <c r="A133">
        <f>A25</f>
        <v>1412</v>
      </c>
      <c r="B133">
        <f>D25</f>
        <v>0.11699999999999999</v>
      </c>
      <c r="C133">
        <f>K25</f>
        <v>0</v>
      </c>
      <c r="D133">
        <f>L25</f>
        <v>1.944871946517885</v>
      </c>
      <c r="E133">
        <f>P25</f>
        <v>0.1251135976188287</v>
      </c>
      <c r="F133" s="4" t="s">
        <v>28</v>
      </c>
      <c r="G133" s="4">
        <f>C133</f>
        <v>0</v>
      </c>
      <c r="H133" s="4">
        <f>B133</f>
        <v>0.11699999999999999</v>
      </c>
      <c r="I133" s="4" t="s">
        <v>29</v>
      </c>
      <c r="J133" s="4">
        <v>1000</v>
      </c>
      <c r="K133" s="4" t="s">
        <v>30</v>
      </c>
      <c r="L133" s="4">
        <f>A133</f>
        <v>1412</v>
      </c>
    </row>
    <row r="134" spans="1:24" x14ac:dyDescent="0.55000000000000004">
      <c r="A134">
        <f>A27</f>
        <v>1450</v>
      </c>
      <c r="B134">
        <f>D27</f>
        <v>0.08</v>
      </c>
      <c r="C134">
        <f>K27</f>
        <v>-0.68865779410044625</v>
      </c>
      <c r="D134">
        <f>L27</f>
        <v>1.944871946517885</v>
      </c>
      <c r="E134">
        <f>P27</f>
        <v>0.22162629318355626</v>
      </c>
      <c r="F134" s="4" t="s">
        <v>28</v>
      </c>
      <c r="G134" s="4">
        <f t="shared" ref="G134:G143" si="189">C134</f>
        <v>-0.68865779410044625</v>
      </c>
      <c r="H134" s="4">
        <f t="shared" ref="H134:H143" si="190">B134</f>
        <v>0.08</v>
      </c>
      <c r="I134" s="4" t="s">
        <v>29</v>
      </c>
      <c r="J134" s="4">
        <v>1000</v>
      </c>
      <c r="K134" s="4" t="s">
        <v>30</v>
      </c>
      <c r="L134" s="4">
        <f t="shared" ref="L134:L143" si="191">A134</f>
        <v>1450</v>
      </c>
    </row>
    <row r="135" spans="1:24" x14ac:dyDescent="0.55000000000000004">
      <c r="A135">
        <f>A29</f>
        <v>1487</v>
      </c>
      <c r="B135">
        <f>D29</f>
        <v>0.111</v>
      </c>
      <c r="C135">
        <f>K29</f>
        <v>-1.3591930146719333</v>
      </c>
      <c r="D135">
        <f>L29</f>
        <v>1.944871946517885</v>
      </c>
      <c r="E135">
        <f>P29</f>
        <v>0.35762692102128268</v>
      </c>
      <c r="F135" s="4" t="s">
        <v>28</v>
      </c>
      <c r="G135" s="4">
        <f t="shared" si="189"/>
        <v>-1.3591930146719333</v>
      </c>
      <c r="H135" s="4">
        <f t="shared" si="190"/>
        <v>0.111</v>
      </c>
      <c r="I135" s="4" t="s">
        <v>29</v>
      </c>
      <c r="J135" s="4">
        <v>1000</v>
      </c>
      <c r="K135" s="4" t="s">
        <v>30</v>
      </c>
      <c r="L135" s="4">
        <f t="shared" si="191"/>
        <v>1487</v>
      </c>
    </row>
    <row r="136" spans="1:24" x14ac:dyDescent="0.55000000000000004">
      <c r="A136">
        <f>A31</f>
        <v>1512</v>
      </c>
      <c r="B136">
        <f>D31</f>
        <v>0.59</v>
      </c>
      <c r="C136">
        <f>K31</f>
        <v>-1.8122573528959112</v>
      </c>
      <c r="D136">
        <f>L31</f>
        <v>1.944871946517885</v>
      </c>
      <c r="E136">
        <f>P31</f>
        <v>0.46689485470918141</v>
      </c>
      <c r="F136" s="4" t="s">
        <v>28</v>
      </c>
      <c r="G136" s="4">
        <f t="shared" si="189"/>
        <v>-1.8122573528959112</v>
      </c>
      <c r="H136" s="4">
        <f t="shared" si="190"/>
        <v>0.59</v>
      </c>
      <c r="I136" s="4" t="s">
        <v>29</v>
      </c>
      <c r="J136" s="4">
        <v>1000</v>
      </c>
      <c r="K136" s="4" t="s">
        <v>30</v>
      </c>
      <c r="L136" s="4">
        <f t="shared" si="191"/>
        <v>1512</v>
      </c>
    </row>
    <row r="137" spans="1:24" x14ac:dyDescent="0.55000000000000004">
      <c r="A137">
        <v>30</v>
      </c>
      <c r="B137">
        <f>D33</f>
        <v>0.6070000000000001</v>
      </c>
      <c r="C137">
        <f>K33</f>
        <v>-2.1384636764171749</v>
      </c>
      <c r="D137">
        <f>L33</f>
        <v>1.944871946517885</v>
      </c>
      <c r="E137">
        <f>P33</f>
        <v>0.54824734299231537</v>
      </c>
      <c r="F137" s="4" t="s">
        <v>28</v>
      </c>
      <c r="G137" s="4">
        <f t="shared" si="189"/>
        <v>-2.1384636764171749</v>
      </c>
      <c r="H137" s="4">
        <f t="shared" si="190"/>
        <v>0.6070000000000001</v>
      </c>
      <c r="I137" s="4" t="s">
        <v>29</v>
      </c>
      <c r="J137" s="4">
        <v>1000</v>
      </c>
      <c r="K137" s="4" t="s">
        <v>30</v>
      </c>
      <c r="L137" s="4">
        <f t="shared" si="191"/>
        <v>30</v>
      </c>
    </row>
    <row r="138" spans="1:24" x14ac:dyDescent="0.55000000000000004">
      <c r="A138">
        <v>42</v>
      </c>
      <c r="B138">
        <f>D35</f>
        <v>0.75</v>
      </c>
      <c r="C138">
        <f>K35</f>
        <v>-2.3559345587646847</v>
      </c>
      <c r="D138">
        <f>L35</f>
        <v>1.944871946517885</v>
      </c>
      <c r="E138">
        <f>P35</f>
        <v>0.60134264594099873</v>
      </c>
      <c r="F138" s="4" t="s">
        <v>28</v>
      </c>
      <c r="G138" s="4">
        <f t="shared" si="189"/>
        <v>-2.3559345587646847</v>
      </c>
      <c r="H138" s="4">
        <f t="shared" si="190"/>
        <v>0.75</v>
      </c>
      <c r="I138" s="4" t="s">
        <v>29</v>
      </c>
      <c r="J138" s="4">
        <v>1000</v>
      </c>
      <c r="K138" s="4" t="s">
        <v>30</v>
      </c>
      <c r="L138" s="4">
        <f t="shared" si="191"/>
        <v>42</v>
      </c>
    </row>
    <row r="139" spans="1:24" x14ac:dyDescent="0.55000000000000004">
      <c r="A139">
        <f>A37</f>
        <v>1562</v>
      </c>
      <c r="B139">
        <f>D37</f>
        <v>0.85400000000000009</v>
      </c>
      <c r="C139">
        <f>K37</f>
        <v>-2.7183860293438666</v>
      </c>
      <c r="D139">
        <f>L37</f>
        <v>1.944871946517885</v>
      </c>
      <c r="E139">
        <f>P37</f>
        <v>0.68428056971726314</v>
      </c>
      <c r="F139" s="4" t="s">
        <v>28</v>
      </c>
      <c r="G139" s="4">
        <f t="shared" si="189"/>
        <v>-2.7183860293438666</v>
      </c>
      <c r="H139" s="4">
        <f t="shared" si="190"/>
        <v>0.85400000000000009</v>
      </c>
      <c r="I139" s="4" t="s">
        <v>29</v>
      </c>
      <c r="J139" s="4">
        <v>1000</v>
      </c>
      <c r="K139" s="4" t="s">
        <v>30</v>
      </c>
      <c r="L139" s="4">
        <f t="shared" si="191"/>
        <v>1562</v>
      </c>
    </row>
    <row r="140" spans="1:24" x14ac:dyDescent="0.55000000000000004">
      <c r="A140">
        <f>A39</f>
        <v>1587</v>
      </c>
      <c r="B140">
        <f>D39</f>
        <v>0.64800000000000002</v>
      </c>
      <c r="C140">
        <f>K39</f>
        <v>-3.1714503675678447</v>
      </c>
      <c r="D140">
        <f>L39</f>
        <v>1.944871946517885</v>
      </c>
      <c r="E140">
        <f>P39</f>
        <v>0.77321915692354448</v>
      </c>
      <c r="F140" s="4" t="s">
        <v>28</v>
      </c>
      <c r="G140" s="4">
        <f t="shared" si="189"/>
        <v>-3.1714503675678447</v>
      </c>
      <c r="H140" s="4">
        <f t="shared" si="190"/>
        <v>0.64800000000000002</v>
      </c>
      <c r="I140" s="4" t="s">
        <v>29</v>
      </c>
      <c r="J140" s="4">
        <v>1000</v>
      </c>
      <c r="K140" s="4" t="s">
        <v>30</v>
      </c>
      <c r="L140" s="4">
        <f t="shared" si="191"/>
        <v>1587</v>
      </c>
    </row>
    <row r="141" spans="1:24" x14ac:dyDescent="0.55000000000000004">
      <c r="A141">
        <f>A41</f>
        <v>1612</v>
      </c>
      <c r="B141">
        <f>D41</f>
        <v>0.93700000000000006</v>
      </c>
      <c r="C141">
        <f>K41</f>
        <v>-3.6245147057918223</v>
      </c>
      <c r="D141">
        <f>L41</f>
        <v>1.944871946517885</v>
      </c>
      <c r="E141">
        <f>P41</f>
        <v>0.84285722075919167</v>
      </c>
      <c r="F141" s="4" t="s">
        <v>28</v>
      </c>
      <c r="G141" s="4">
        <f t="shared" si="189"/>
        <v>-3.6245147057918223</v>
      </c>
      <c r="H141" s="4">
        <f t="shared" si="190"/>
        <v>0.93700000000000006</v>
      </c>
      <c r="I141" s="4" t="s">
        <v>29</v>
      </c>
      <c r="J141" s="4">
        <v>1000</v>
      </c>
      <c r="K141" s="4" t="s">
        <v>30</v>
      </c>
      <c r="L141" s="4">
        <f t="shared" si="191"/>
        <v>1612</v>
      </c>
    </row>
    <row r="142" spans="1:24" x14ac:dyDescent="0.55000000000000004">
      <c r="A142">
        <f>A43</f>
        <v>1637</v>
      </c>
      <c r="B142">
        <f>D43</f>
        <v>0.84200000000000008</v>
      </c>
      <c r="C142">
        <f>K43</f>
        <v>-4.0775790440158</v>
      </c>
      <c r="D142">
        <f>L43</f>
        <v>1.944871946517885</v>
      </c>
      <c r="E142">
        <f>P43</f>
        <v>0.89404172838163209</v>
      </c>
      <c r="F142" s="4" t="s">
        <v>28</v>
      </c>
      <c r="G142" s="4">
        <f t="shared" si="189"/>
        <v>-4.0775790440158</v>
      </c>
      <c r="H142" s="4">
        <f t="shared" si="190"/>
        <v>0.84200000000000008</v>
      </c>
      <c r="I142" s="4" t="s">
        <v>29</v>
      </c>
      <c r="J142" s="4">
        <v>1000</v>
      </c>
      <c r="K142" s="4" t="s">
        <v>30</v>
      </c>
      <c r="L142" s="4">
        <f t="shared" si="191"/>
        <v>1637</v>
      </c>
    </row>
    <row r="143" spans="1:24" x14ac:dyDescent="0.55000000000000004">
      <c r="A143">
        <f>A45</f>
        <v>1675</v>
      </c>
      <c r="B143">
        <f>D45</f>
        <v>0.92300000000000004</v>
      </c>
      <c r="C143">
        <f>K45</f>
        <v>-4.7662368381162459</v>
      </c>
      <c r="D143">
        <f>L45</f>
        <v>1.944871946517885</v>
      </c>
      <c r="E143">
        <f>P45</f>
        <v>0.94381948265912563</v>
      </c>
      <c r="F143" s="4" t="s">
        <v>28</v>
      </c>
      <c r="G143" s="4">
        <f t="shared" si="189"/>
        <v>-4.7662368381162459</v>
      </c>
      <c r="H143" s="4">
        <f t="shared" si="190"/>
        <v>0.92300000000000004</v>
      </c>
      <c r="I143" s="4" t="s">
        <v>29</v>
      </c>
      <c r="J143" s="4">
        <v>1000</v>
      </c>
      <c r="K143" s="4" t="s">
        <v>30</v>
      </c>
      <c r="L143" s="4">
        <f t="shared" si="191"/>
        <v>1675</v>
      </c>
    </row>
    <row r="144" spans="1:24" x14ac:dyDescent="0.55000000000000004">
      <c r="F144" s="4" t="s">
        <v>26</v>
      </c>
      <c r="G144" s="5" t="s">
        <v>2</v>
      </c>
      <c r="H144" s="4"/>
      <c r="I144" s="4"/>
      <c r="J144" s="4"/>
      <c r="K144" s="4"/>
      <c r="L144" s="4"/>
    </row>
    <row r="145" spans="1:12" x14ac:dyDescent="0.55000000000000004">
      <c r="F145" s="4" t="s">
        <v>27</v>
      </c>
      <c r="G145" s="4">
        <f>D146</f>
        <v>3.3907136715310857</v>
      </c>
      <c r="H145" s="4"/>
      <c r="I145" s="4"/>
      <c r="J145" s="4"/>
      <c r="K145" s="4"/>
      <c r="L145" s="4"/>
    </row>
    <row r="146" spans="1:12" x14ac:dyDescent="0.55000000000000004">
      <c r="A146">
        <f>A47</f>
        <v>1412</v>
      </c>
      <c r="B146">
        <f>D47</f>
        <v>0</v>
      </c>
      <c r="C146">
        <f>K47</f>
        <v>0</v>
      </c>
      <c r="D146">
        <f>L47</f>
        <v>3.3907136715310857</v>
      </c>
      <c r="E146">
        <f>P47</f>
        <v>3.258694927659915E-2</v>
      </c>
      <c r="F146" s="4" t="s">
        <v>28</v>
      </c>
      <c r="G146" s="4">
        <f>C146</f>
        <v>0</v>
      </c>
      <c r="H146" s="4">
        <f>B146</f>
        <v>0</v>
      </c>
      <c r="I146" s="4" t="s">
        <v>29</v>
      </c>
      <c r="J146" s="4">
        <v>1000</v>
      </c>
      <c r="K146" s="4" t="s">
        <v>30</v>
      </c>
      <c r="L146" s="4">
        <f>A146</f>
        <v>1412</v>
      </c>
    </row>
    <row r="147" spans="1:12" x14ac:dyDescent="0.55000000000000004">
      <c r="A147">
        <f>A49</f>
        <v>1450</v>
      </c>
      <c r="B147">
        <f>D49</f>
        <v>0</v>
      </c>
      <c r="C147">
        <f>K49</f>
        <v>-0.68865779410044625</v>
      </c>
      <c r="D147">
        <f>L49</f>
        <v>3.3907136715310857</v>
      </c>
      <c r="E147">
        <f>P49</f>
        <v>6.2852152373620365E-2</v>
      </c>
      <c r="F147" s="4" t="s">
        <v>28</v>
      </c>
      <c r="G147" s="4">
        <f t="shared" ref="G147:G156" si="192">C147</f>
        <v>-0.68865779410044625</v>
      </c>
      <c r="H147" s="4">
        <f t="shared" ref="H147:H156" si="193">B147</f>
        <v>0</v>
      </c>
      <c r="I147" s="4" t="s">
        <v>29</v>
      </c>
      <c r="J147" s="4">
        <v>1000</v>
      </c>
      <c r="K147" s="4" t="s">
        <v>30</v>
      </c>
      <c r="L147" s="4">
        <f t="shared" ref="L147:L156" si="194">A147</f>
        <v>1450</v>
      </c>
    </row>
    <row r="148" spans="1:12" x14ac:dyDescent="0.55000000000000004">
      <c r="A148">
        <f>A51</f>
        <v>1487</v>
      </c>
      <c r="B148">
        <f>D51</f>
        <v>0</v>
      </c>
      <c r="C148">
        <f>K51</f>
        <v>-1.3591930146719333</v>
      </c>
      <c r="D148">
        <f>L51</f>
        <v>3.3907136715310857</v>
      </c>
      <c r="E148">
        <f>P51</f>
        <v>0.11593297506657448</v>
      </c>
      <c r="F148" s="4" t="s">
        <v>28</v>
      </c>
      <c r="G148" s="4">
        <f t="shared" si="192"/>
        <v>-1.3591930146719333</v>
      </c>
      <c r="H148" s="4">
        <f t="shared" si="193"/>
        <v>0</v>
      </c>
      <c r="I148" s="4" t="s">
        <v>29</v>
      </c>
      <c r="J148" s="4">
        <v>1000</v>
      </c>
      <c r="K148" s="4" t="s">
        <v>30</v>
      </c>
      <c r="L148" s="4">
        <f t="shared" si="194"/>
        <v>1487</v>
      </c>
    </row>
    <row r="149" spans="1:12" x14ac:dyDescent="0.55000000000000004">
      <c r="A149">
        <f>A53</f>
        <v>1512</v>
      </c>
      <c r="B149">
        <f>D53</f>
        <v>0.21100000000000002</v>
      </c>
      <c r="C149">
        <f>K53</f>
        <v>-1.8122573528959112</v>
      </c>
      <c r="D149">
        <f>L53</f>
        <v>3.3907136715310857</v>
      </c>
      <c r="E149">
        <f>P53</f>
        <v>0.1710142160611661</v>
      </c>
      <c r="F149" s="4" t="s">
        <v>28</v>
      </c>
      <c r="G149" s="4">
        <f t="shared" si="192"/>
        <v>-1.8122573528959112</v>
      </c>
      <c r="H149" s="4">
        <f t="shared" si="193"/>
        <v>0.21100000000000002</v>
      </c>
      <c r="I149" s="4" t="s">
        <v>29</v>
      </c>
      <c r="J149" s="4">
        <v>1000</v>
      </c>
      <c r="K149" s="4" t="s">
        <v>30</v>
      </c>
      <c r="L149" s="4">
        <f t="shared" si="194"/>
        <v>1512</v>
      </c>
    </row>
    <row r="150" spans="1:12" x14ac:dyDescent="0.55000000000000004">
      <c r="A150">
        <v>30</v>
      </c>
      <c r="B150">
        <f>D55</f>
        <v>0.19700000000000001</v>
      </c>
      <c r="C150">
        <f>K55</f>
        <v>-2.1384636764171749</v>
      </c>
      <c r="D150">
        <f>L55</f>
        <v>3.3907136715310857</v>
      </c>
      <c r="E150">
        <f>P55</f>
        <v>0.22231089692169761</v>
      </c>
      <c r="F150" s="4" t="s">
        <v>28</v>
      </c>
      <c r="G150" s="4">
        <f t="shared" si="192"/>
        <v>-2.1384636764171749</v>
      </c>
      <c r="H150" s="4">
        <f t="shared" si="193"/>
        <v>0.19700000000000001</v>
      </c>
      <c r="I150" s="4" t="s">
        <v>29</v>
      </c>
      <c r="J150" s="4">
        <v>1000</v>
      </c>
      <c r="K150" s="4" t="s">
        <v>30</v>
      </c>
      <c r="L150" s="4">
        <f t="shared" si="194"/>
        <v>30</v>
      </c>
    </row>
    <row r="151" spans="1:12" x14ac:dyDescent="0.55000000000000004">
      <c r="A151">
        <v>42</v>
      </c>
      <c r="B151">
        <f>D57</f>
        <v>0.31900000000000001</v>
      </c>
      <c r="C151">
        <f>K57</f>
        <v>-2.3559345587646847</v>
      </c>
      <c r="D151">
        <f>L57</f>
        <v>3.3907136715310857</v>
      </c>
      <c r="E151">
        <f>P57</f>
        <v>0.26215862310800636</v>
      </c>
      <c r="F151" s="4" t="s">
        <v>28</v>
      </c>
      <c r="G151" s="4">
        <f t="shared" si="192"/>
        <v>-2.3559345587646847</v>
      </c>
      <c r="H151" s="4">
        <f t="shared" si="193"/>
        <v>0.31900000000000001</v>
      </c>
      <c r="I151" s="4" t="s">
        <v>29</v>
      </c>
      <c r="J151" s="4">
        <v>1000</v>
      </c>
      <c r="K151" s="4" t="s">
        <v>30</v>
      </c>
      <c r="L151" s="4">
        <f t="shared" si="194"/>
        <v>42</v>
      </c>
    </row>
    <row r="152" spans="1:12" x14ac:dyDescent="0.55000000000000004">
      <c r="A152">
        <f>A59</f>
        <v>1562</v>
      </c>
      <c r="B152">
        <f>D59</f>
        <v>0.42299999999999999</v>
      </c>
      <c r="C152">
        <f>K59</f>
        <v>-2.7183860293438666</v>
      </c>
      <c r="D152">
        <f>L59</f>
        <v>3.3907136715310857</v>
      </c>
      <c r="E152">
        <f>P59</f>
        <v>0.33797583886197469</v>
      </c>
      <c r="F152" s="4" t="s">
        <v>28</v>
      </c>
      <c r="G152" s="4">
        <f t="shared" si="192"/>
        <v>-2.7183860293438666</v>
      </c>
      <c r="H152" s="4">
        <f t="shared" si="193"/>
        <v>0.42299999999999999</v>
      </c>
      <c r="I152" s="4" t="s">
        <v>29</v>
      </c>
      <c r="J152" s="4">
        <v>1000</v>
      </c>
      <c r="K152" s="4" t="s">
        <v>30</v>
      </c>
      <c r="L152" s="4">
        <f t="shared" si="194"/>
        <v>1562</v>
      </c>
    </row>
    <row r="153" spans="1:12" x14ac:dyDescent="0.55000000000000004">
      <c r="A153">
        <f>A61</f>
        <v>1587</v>
      </c>
      <c r="B153">
        <f>D61</f>
        <v>0.44400000000000001</v>
      </c>
      <c r="C153">
        <f>K61</f>
        <v>-3.1714503675678447</v>
      </c>
      <c r="D153">
        <f>L61</f>
        <v>3.3907136715310857</v>
      </c>
      <c r="E153">
        <f>P61</f>
        <v>0.44540273558590249</v>
      </c>
      <c r="F153" s="4" t="s">
        <v>28</v>
      </c>
      <c r="G153" s="4">
        <f t="shared" si="192"/>
        <v>-3.1714503675678447</v>
      </c>
      <c r="H153" s="4">
        <f t="shared" si="193"/>
        <v>0.44400000000000001</v>
      </c>
      <c r="I153" s="4" t="s">
        <v>29</v>
      </c>
      <c r="J153" s="4">
        <v>1000</v>
      </c>
      <c r="K153" s="4" t="s">
        <v>30</v>
      </c>
      <c r="L153" s="4">
        <f t="shared" si="194"/>
        <v>1587</v>
      </c>
    </row>
    <row r="154" spans="1:12" x14ac:dyDescent="0.55000000000000004">
      <c r="A154">
        <f>A63</f>
        <v>1612</v>
      </c>
      <c r="B154">
        <f>D63</f>
        <v>0.61899999999999999</v>
      </c>
      <c r="C154">
        <f>K63</f>
        <v>-3.6245147057918223</v>
      </c>
      <c r="D154">
        <f>L63</f>
        <v>3.3907136715310857</v>
      </c>
      <c r="E154">
        <f>P63</f>
        <v>0.55818545081930315</v>
      </c>
      <c r="F154" s="4" t="s">
        <v>28</v>
      </c>
      <c r="G154" s="4">
        <f t="shared" si="192"/>
        <v>-3.6245147057918223</v>
      </c>
      <c r="H154" s="4">
        <f t="shared" si="193"/>
        <v>0.61899999999999999</v>
      </c>
      <c r="I154" s="4" t="s">
        <v>29</v>
      </c>
      <c r="J154" s="4">
        <v>1000</v>
      </c>
      <c r="K154" s="4" t="s">
        <v>30</v>
      </c>
      <c r="L154" s="4">
        <f t="shared" si="194"/>
        <v>1612</v>
      </c>
    </row>
    <row r="155" spans="1:12" x14ac:dyDescent="0.55000000000000004">
      <c r="A155">
        <f>A65</f>
        <v>1637</v>
      </c>
      <c r="B155">
        <f>D65</f>
        <v>0.75700000000000001</v>
      </c>
      <c r="C155">
        <f>K65</f>
        <v>-4.0775790440158</v>
      </c>
      <c r="D155">
        <f>L65</f>
        <v>3.3907136715310857</v>
      </c>
      <c r="E155">
        <f>P65</f>
        <v>0.66526925086226341</v>
      </c>
      <c r="F155" s="4" t="s">
        <v>28</v>
      </c>
      <c r="G155" s="4">
        <f t="shared" si="192"/>
        <v>-4.0775790440158</v>
      </c>
      <c r="H155" s="4">
        <f t="shared" si="193"/>
        <v>0.75700000000000001</v>
      </c>
      <c r="I155" s="4" t="s">
        <v>29</v>
      </c>
      <c r="J155" s="4">
        <v>1000</v>
      </c>
      <c r="K155" s="4" t="s">
        <v>30</v>
      </c>
      <c r="L155" s="4">
        <f t="shared" si="194"/>
        <v>1637</v>
      </c>
    </row>
    <row r="156" spans="1:12" x14ac:dyDescent="0.55000000000000004">
      <c r="A156">
        <f>A67</f>
        <v>1675</v>
      </c>
      <c r="B156">
        <f>D67</f>
        <v>0.70200000000000007</v>
      </c>
      <c r="C156">
        <f>K67</f>
        <v>-4.7662368381162459</v>
      </c>
      <c r="D156">
        <f>L67</f>
        <v>3.3907136715310857</v>
      </c>
      <c r="E156">
        <f>P67</f>
        <v>0.79827103869682592</v>
      </c>
      <c r="F156" s="4" t="s">
        <v>28</v>
      </c>
      <c r="G156" s="4">
        <f t="shared" si="192"/>
        <v>-4.7662368381162459</v>
      </c>
      <c r="H156" s="4">
        <f t="shared" si="193"/>
        <v>0.70200000000000007</v>
      </c>
      <c r="I156" s="4" t="s">
        <v>29</v>
      </c>
      <c r="J156" s="4">
        <v>1000</v>
      </c>
      <c r="K156" s="4" t="s">
        <v>30</v>
      </c>
      <c r="L156" s="4">
        <f t="shared" si="194"/>
        <v>1675</v>
      </c>
    </row>
    <row r="157" spans="1:12" x14ac:dyDescent="0.55000000000000004">
      <c r="F157" s="4" t="s">
        <v>26</v>
      </c>
      <c r="G157" s="4" t="s">
        <v>3</v>
      </c>
      <c r="H157" s="4"/>
      <c r="I157" s="4"/>
      <c r="J157" s="4"/>
      <c r="K157" s="4"/>
      <c r="L157" s="4"/>
    </row>
    <row r="158" spans="1:12" x14ac:dyDescent="0.55000000000000004">
      <c r="F158" s="4" t="s">
        <v>27</v>
      </c>
      <c r="G158" s="4">
        <f>D159</f>
        <v>4.1251368407325417</v>
      </c>
      <c r="H158" s="4"/>
      <c r="I158" s="4"/>
      <c r="J158" s="4"/>
      <c r="K158" s="4"/>
      <c r="L158" s="4"/>
    </row>
    <row r="159" spans="1:12" x14ac:dyDescent="0.55000000000000004">
      <c r="A159">
        <f>A69</f>
        <v>1412</v>
      </c>
      <c r="B159">
        <f>D69</f>
        <v>0</v>
      </c>
      <c r="C159">
        <f>K69</f>
        <v>0</v>
      </c>
      <c r="D159">
        <f>L69</f>
        <v>4.1251368407325417</v>
      </c>
      <c r="E159">
        <f>P69</f>
        <v>1.5904249833935024E-2</v>
      </c>
      <c r="F159" s="4" t="s">
        <v>28</v>
      </c>
      <c r="G159" s="4">
        <f>C159</f>
        <v>0</v>
      </c>
      <c r="H159" s="4">
        <f>B159</f>
        <v>0</v>
      </c>
      <c r="I159" s="4" t="s">
        <v>29</v>
      </c>
      <c r="J159" s="4">
        <v>1000</v>
      </c>
      <c r="K159" s="4" t="s">
        <v>30</v>
      </c>
      <c r="L159" s="4">
        <f>A159</f>
        <v>1412</v>
      </c>
    </row>
    <row r="160" spans="1:12" x14ac:dyDescent="0.55000000000000004">
      <c r="A160">
        <f>A71</f>
        <v>1450</v>
      </c>
      <c r="B160">
        <f>D71</f>
        <v>0</v>
      </c>
      <c r="C160">
        <f>K71</f>
        <v>-0.68865779410044625</v>
      </c>
      <c r="D160">
        <f>L71</f>
        <v>4.1251368407325417</v>
      </c>
      <c r="E160">
        <f>P71</f>
        <v>3.1174651422474626E-2</v>
      </c>
      <c r="F160" s="4" t="s">
        <v>28</v>
      </c>
      <c r="G160" s="4">
        <f t="shared" ref="G160:G169" si="195">C160</f>
        <v>-0.68865779410044625</v>
      </c>
      <c r="H160" s="4">
        <f t="shared" ref="H160:H169" si="196">B160</f>
        <v>0</v>
      </c>
      <c r="I160" s="4" t="s">
        <v>29</v>
      </c>
      <c r="J160" s="4">
        <v>1000</v>
      </c>
      <c r="K160" s="4" t="s">
        <v>30</v>
      </c>
      <c r="L160" s="4">
        <f t="shared" ref="L160:L169" si="197">A160</f>
        <v>1450</v>
      </c>
    </row>
    <row r="161" spans="1:12" x14ac:dyDescent="0.55000000000000004">
      <c r="A161">
        <f>A73</f>
        <v>1487</v>
      </c>
      <c r="B161">
        <f>D73</f>
        <v>0.02</v>
      </c>
      <c r="C161">
        <f>K73</f>
        <v>-1.3591930146719333</v>
      </c>
      <c r="D161">
        <f>L73</f>
        <v>4.1251368407325417</v>
      </c>
      <c r="E161">
        <f>P73</f>
        <v>5.9192493223556068E-2</v>
      </c>
      <c r="F161" s="4" t="s">
        <v>28</v>
      </c>
      <c r="G161" s="4">
        <f t="shared" si="195"/>
        <v>-1.3591930146719333</v>
      </c>
      <c r="H161" s="4">
        <f t="shared" si="196"/>
        <v>0.02</v>
      </c>
      <c r="I161" s="4" t="s">
        <v>29</v>
      </c>
      <c r="J161" s="4">
        <v>1000</v>
      </c>
      <c r="K161" s="4" t="s">
        <v>30</v>
      </c>
      <c r="L161" s="4">
        <f t="shared" si="197"/>
        <v>1487</v>
      </c>
    </row>
    <row r="162" spans="1:12" x14ac:dyDescent="0.55000000000000004">
      <c r="A162">
        <f>A75</f>
        <v>1512</v>
      </c>
      <c r="B162">
        <f>D75</f>
        <v>0.113</v>
      </c>
      <c r="C162">
        <f>K75</f>
        <v>-1.8122573528959112</v>
      </c>
      <c r="D162">
        <f>L75</f>
        <v>4.1251368407325417</v>
      </c>
      <c r="E162">
        <f>P75</f>
        <v>9.0061889812320731E-2</v>
      </c>
      <c r="F162" s="4" t="s">
        <v>28</v>
      </c>
      <c r="G162" s="4">
        <f t="shared" si="195"/>
        <v>-1.8122573528959112</v>
      </c>
      <c r="H162" s="4">
        <f t="shared" si="196"/>
        <v>0.113</v>
      </c>
      <c r="I162" s="4" t="s">
        <v>29</v>
      </c>
      <c r="J162" s="4">
        <v>1000</v>
      </c>
      <c r="K162" s="4" t="s">
        <v>30</v>
      </c>
      <c r="L162" s="4">
        <f t="shared" si="197"/>
        <v>1512</v>
      </c>
    </row>
    <row r="163" spans="1:12" x14ac:dyDescent="0.55000000000000004">
      <c r="A163">
        <v>30</v>
      </c>
      <c r="B163">
        <f>D77</f>
        <v>9.5000000000000001E-2</v>
      </c>
      <c r="C163">
        <f>K77</f>
        <v>-2.1384636764171749</v>
      </c>
      <c r="D163">
        <f>L77</f>
        <v>4.1251368407325417</v>
      </c>
      <c r="E163">
        <f>P77</f>
        <v>0.12060927043347036</v>
      </c>
      <c r="F163" s="4" t="s">
        <v>28</v>
      </c>
      <c r="G163" s="4">
        <f t="shared" si="195"/>
        <v>-2.1384636764171749</v>
      </c>
      <c r="H163" s="4">
        <f t="shared" si="196"/>
        <v>9.5000000000000001E-2</v>
      </c>
      <c r="I163" s="4" t="s">
        <v>29</v>
      </c>
      <c r="J163" s="4">
        <v>1000</v>
      </c>
      <c r="K163" s="4" t="s">
        <v>30</v>
      </c>
      <c r="L163" s="4">
        <f t="shared" si="197"/>
        <v>30</v>
      </c>
    </row>
    <row r="164" spans="1:12" x14ac:dyDescent="0.55000000000000004">
      <c r="A164">
        <v>42</v>
      </c>
      <c r="B164">
        <f>D79</f>
        <v>0.11</v>
      </c>
      <c r="C164">
        <f>K79</f>
        <v>-2.3559345587646847</v>
      </c>
      <c r="D164">
        <f>L79</f>
        <v>4.1251368407325417</v>
      </c>
      <c r="E164">
        <f>P79</f>
        <v>0.14564156101286044</v>
      </c>
      <c r="F164" s="4" t="s">
        <v>28</v>
      </c>
      <c r="G164" s="4">
        <f t="shared" si="195"/>
        <v>-2.3559345587646847</v>
      </c>
      <c r="H164" s="4">
        <f t="shared" si="196"/>
        <v>0.11</v>
      </c>
      <c r="I164" s="4" t="s">
        <v>29</v>
      </c>
      <c r="J164" s="4">
        <v>1000</v>
      </c>
      <c r="K164" s="4" t="s">
        <v>30</v>
      </c>
      <c r="L164" s="4">
        <f t="shared" si="197"/>
        <v>42</v>
      </c>
    </row>
    <row r="165" spans="1:12" x14ac:dyDescent="0.55000000000000004">
      <c r="A165">
        <f>A81</f>
        <v>1562</v>
      </c>
      <c r="B165">
        <f>D81</f>
        <v>0.36</v>
      </c>
      <c r="C165">
        <f>K81</f>
        <v>-2.7183860293438666</v>
      </c>
      <c r="D165">
        <f>L81</f>
        <v>4.1251368407325417</v>
      </c>
      <c r="E165">
        <f>P81</f>
        <v>0.19674704457019707</v>
      </c>
      <c r="F165" s="4" t="s">
        <v>28</v>
      </c>
      <c r="G165" s="4">
        <f t="shared" si="195"/>
        <v>-2.7183860293438666</v>
      </c>
      <c r="H165" s="4">
        <f t="shared" si="196"/>
        <v>0.36</v>
      </c>
      <c r="I165" s="4" t="s">
        <v>29</v>
      </c>
      <c r="J165" s="4">
        <v>1000</v>
      </c>
      <c r="K165" s="4" t="s">
        <v>30</v>
      </c>
      <c r="L165" s="4">
        <f t="shared" si="197"/>
        <v>1562</v>
      </c>
    </row>
    <row r="166" spans="1:12" x14ac:dyDescent="0.55000000000000004">
      <c r="A166">
        <f>A83</f>
        <v>1587</v>
      </c>
      <c r="B166">
        <f>D83</f>
        <v>0.38300000000000001</v>
      </c>
      <c r="C166">
        <f>K83</f>
        <v>-3.1714503675678447</v>
      </c>
      <c r="D166">
        <f>L83</f>
        <v>4.1251368407325417</v>
      </c>
      <c r="E166">
        <f>P83</f>
        <v>0.27814404711478546</v>
      </c>
      <c r="F166" s="4" t="s">
        <v>28</v>
      </c>
      <c r="G166" s="4">
        <f t="shared" si="195"/>
        <v>-3.1714503675678447</v>
      </c>
      <c r="H166" s="4">
        <f t="shared" si="196"/>
        <v>0.38300000000000001</v>
      </c>
      <c r="I166" s="4" t="s">
        <v>29</v>
      </c>
      <c r="J166" s="4">
        <v>1000</v>
      </c>
      <c r="K166" s="4" t="s">
        <v>30</v>
      </c>
      <c r="L166" s="4">
        <f t="shared" si="197"/>
        <v>1587</v>
      </c>
    </row>
    <row r="167" spans="1:12" x14ac:dyDescent="0.55000000000000004">
      <c r="A167">
        <f>A85</f>
        <v>1612</v>
      </c>
      <c r="B167">
        <f>D85</f>
        <v>0.29799999999999999</v>
      </c>
      <c r="C167">
        <f>K85</f>
        <v>-3.6245147057918223</v>
      </c>
      <c r="D167">
        <f>L85</f>
        <v>4.1251368407325417</v>
      </c>
      <c r="E167">
        <f>P85</f>
        <v>0.37739447592018549</v>
      </c>
      <c r="F167" s="4" t="s">
        <v>28</v>
      </c>
      <c r="G167" s="4">
        <f t="shared" si="195"/>
        <v>-3.6245147057918223</v>
      </c>
      <c r="H167" s="4">
        <f t="shared" si="196"/>
        <v>0.29799999999999999</v>
      </c>
      <c r="I167" s="4" t="s">
        <v>29</v>
      </c>
      <c r="J167" s="4">
        <v>1000</v>
      </c>
      <c r="K167" s="4" t="s">
        <v>30</v>
      </c>
      <c r="L167" s="4">
        <f t="shared" si="197"/>
        <v>1612</v>
      </c>
    </row>
    <row r="168" spans="1:12" x14ac:dyDescent="0.55000000000000004">
      <c r="A168">
        <f>A87</f>
        <v>1637</v>
      </c>
      <c r="B168">
        <f>D87</f>
        <v>0.53</v>
      </c>
      <c r="C168">
        <f>K87</f>
        <v>-4.0775790440158</v>
      </c>
      <c r="D168">
        <f>L87</f>
        <v>4.1251368407325417</v>
      </c>
      <c r="E168">
        <f>P87</f>
        <v>0.48811279122165163</v>
      </c>
      <c r="F168" s="4" t="s">
        <v>28</v>
      </c>
      <c r="G168" s="4">
        <f t="shared" si="195"/>
        <v>-4.0775790440158</v>
      </c>
      <c r="H168" s="4">
        <f t="shared" si="196"/>
        <v>0.53</v>
      </c>
      <c r="I168" s="4" t="s">
        <v>29</v>
      </c>
      <c r="J168" s="4">
        <v>1000</v>
      </c>
      <c r="K168" s="4" t="s">
        <v>30</v>
      </c>
      <c r="L168" s="4">
        <f t="shared" si="197"/>
        <v>1637</v>
      </c>
    </row>
    <row r="169" spans="1:12" x14ac:dyDescent="0.55000000000000004">
      <c r="A169">
        <f>A89</f>
        <v>1675</v>
      </c>
      <c r="B169">
        <f>D89</f>
        <v>0.54900000000000004</v>
      </c>
      <c r="C169">
        <f>K89</f>
        <v>-4.7662368381162459</v>
      </c>
      <c r="D169">
        <f>L89</f>
        <v>4.1251368407325417</v>
      </c>
      <c r="E169">
        <f>P89</f>
        <v>0.65500207417181711</v>
      </c>
      <c r="F169" s="4" t="s">
        <v>28</v>
      </c>
      <c r="G169" s="4">
        <f t="shared" si="195"/>
        <v>-4.7662368381162459</v>
      </c>
      <c r="H169" s="4">
        <f t="shared" si="196"/>
        <v>0.54900000000000004</v>
      </c>
      <c r="I169" s="4" t="s">
        <v>29</v>
      </c>
      <c r="J169" s="4">
        <v>1000</v>
      </c>
      <c r="K169" s="4" t="s">
        <v>30</v>
      </c>
      <c r="L169" s="4">
        <f t="shared" si="197"/>
        <v>1675</v>
      </c>
    </row>
    <row r="170" spans="1:12" x14ac:dyDescent="0.55000000000000004">
      <c r="F170" s="4" t="s">
        <v>26</v>
      </c>
      <c r="G170" s="4" t="s">
        <v>4</v>
      </c>
      <c r="H170" s="4"/>
      <c r="I170" s="4"/>
      <c r="J170" s="4"/>
      <c r="K170" s="4"/>
      <c r="L170" s="4"/>
    </row>
    <row r="171" spans="1:12" x14ac:dyDescent="0.55000000000000004">
      <c r="F171" s="4" t="s">
        <v>27</v>
      </c>
      <c r="G171" s="4">
        <f>D172</f>
        <v>4.2315540782698253</v>
      </c>
      <c r="H171" s="4"/>
      <c r="I171" s="4"/>
      <c r="J171" s="4"/>
      <c r="K171" s="4"/>
      <c r="L171" s="4"/>
    </row>
    <row r="172" spans="1:12" x14ac:dyDescent="0.55000000000000004">
      <c r="A172">
        <f>A91</f>
        <v>1412</v>
      </c>
      <c r="B172">
        <f>D91</f>
        <v>0</v>
      </c>
      <c r="C172">
        <f>K91</f>
        <v>0</v>
      </c>
      <c r="D172">
        <f>L91</f>
        <v>4.2315540782698253</v>
      </c>
      <c r="E172">
        <f>P91</f>
        <v>1.4321701210881648E-2</v>
      </c>
      <c r="F172" s="4" t="s">
        <v>28</v>
      </c>
      <c r="G172" s="4">
        <f>C172</f>
        <v>0</v>
      </c>
      <c r="H172" s="4">
        <f>B172</f>
        <v>0</v>
      </c>
      <c r="I172" s="4" t="s">
        <v>29</v>
      </c>
      <c r="J172" s="4">
        <v>1000</v>
      </c>
      <c r="K172" s="4" t="s">
        <v>30</v>
      </c>
      <c r="L172" s="4">
        <f>A172</f>
        <v>1412</v>
      </c>
    </row>
    <row r="173" spans="1:12" x14ac:dyDescent="0.55000000000000004">
      <c r="A173">
        <f>A93</f>
        <v>1450</v>
      </c>
      <c r="B173">
        <f>D93</f>
        <v>1.2E-2</v>
      </c>
      <c r="C173">
        <f>K93</f>
        <v>-0.68865779410044625</v>
      </c>
      <c r="D173">
        <f>L93</f>
        <v>4.2315540782698253</v>
      </c>
      <c r="E173">
        <f>P93</f>
        <v>2.8116037225316838E-2</v>
      </c>
      <c r="F173" s="4" t="s">
        <v>28</v>
      </c>
      <c r="G173" s="4">
        <f t="shared" ref="G173:G182" si="198">C173</f>
        <v>-0.68865779410044625</v>
      </c>
      <c r="H173" s="4">
        <f t="shared" ref="H173:H182" si="199">B173</f>
        <v>1.2E-2</v>
      </c>
      <c r="I173" s="4" t="s">
        <v>29</v>
      </c>
      <c r="J173" s="4">
        <v>1000</v>
      </c>
      <c r="K173" s="4" t="s">
        <v>30</v>
      </c>
      <c r="L173" s="4">
        <f t="shared" ref="L173:L182" si="200">A173</f>
        <v>1450</v>
      </c>
    </row>
    <row r="174" spans="1:12" x14ac:dyDescent="0.55000000000000004">
      <c r="A174">
        <f>A95</f>
        <v>1487</v>
      </c>
      <c r="B174">
        <f>D95</f>
        <v>4.8000000000000001E-2</v>
      </c>
      <c r="C174">
        <f>K95</f>
        <v>-1.3591930146719333</v>
      </c>
      <c r="D174">
        <f>L95</f>
        <v>4.2315540782698253</v>
      </c>
      <c r="E174">
        <f>P95</f>
        <v>5.3536889094335502E-2</v>
      </c>
      <c r="F174" s="4" t="s">
        <v>28</v>
      </c>
      <c r="G174" s="4">
        <f t="shared" si="198"/>
        <v>-1.3591930146719333</v>
      </c>
      <c r="H174" s="4">
        <f t="shared" si="199"/>
        <v>4.8000000000000001E-2</v>
      </c>
      <c r="I174" s="4" t="s">
        <v>29</v>
      </c>
      <c r="J174" s="4">
        <v>1000</v>
      </c>
      <c r="K174" s="4" t="s">
        <v>30</v>
      </c>
      <c r="L174" s="4">
        <f t="shared" si="200"/>
        <v>1487</v>
      </c>
    </row>
    <row r="175" spans="1:12" x14ac:dyDescent="0.55000000000000004">
      <c r="A175">
        <f>A97</f>
        <v>1512</v>
      </c>
      <c r="B175">
        <f>D97</f>
        <v>7.8E-2</v>
      </c>
      <c r="C175">
        <f>K97</f>
        <v>-1.8122573528959112</v>
      </c>
      <c r="D175">
        <f>L97</f>
        <v>4.2315540782698253</v>
      </c>
      <c r="E175">
        <f>P97</f>
        <v>8.1713010851456214E-2</v>
      </c>
      <c r="F175" s="4" t="s">
        <v>28</v>
      </c>
      <c r="G175" s="4">
        <f t="shared" si="198"/>
        <v>-1.8122573528959112</v>
      </c>
      <c r="H175" s="4">
        <f t="shared" si="199"/>
        <v>7.8E-2</v>
      </c>
      <c r="I175" s="4" t="s">
        <v>29</v>
      </c>
      <c r="J175" s="4">
        <v>1000</v>
      </c>
      <c r="K175" s="4" t="s">
        <v>30</v>
      </c>
      <c r="L175" s="4">
        <f t="shared" si="200"/>
        <v>1512</v>
      </c>
    </row>
    <row r="176" spans="1:12" x14ac:dyDescent="0.55000000000000004">
      <c r="A176">
        <v>30</v>
      </c>
      <c r="B176">
        <f>D99</f>
        <v>0.13699999999999998</v>
      </c>
      <c r="C176">
        <f>K99</f>
        <v>-2.1384636764171749</v>
      </c>
      <c r="D176">
        <f>L99</f>
        <v>4.2315540782698253</v>
      </c>
      <c r="E176">
        <f>P99</f>
        <v>0.10977021369098991</v>
      </c>
      <c r="F176" s="4" t="s">
        <v>28</v>
      </c>
      <c r="G176" s="4">
        <f t="shared" si="198"/>
        <v>-2.1384636764171749</v>
      </c>
      <c r="H176" s="4">
        <f t="shared" si="199"/>
        <v>0.13699999999999998</v>
      </c>
      <c r="I176" s="4" t="s">
        <v>29</v>
      </c>
      <c r="J176" s="4">
        <v>1000</v>
      </c>
      <c r="K176" s="4" t="s">
        <v>30</v>
      </c>
      <c r="L176" s="4">
        <f t="shared" si="200"/>
        <v>30</v>
      </c>
    </row>
    <row r="177" spans="1:12" x14ac:dyDescent="0.55000000000000004">
      <c r="A177">
        <v>42</v>
      </c>
      <c r="B177">
        <f>D101</f>
        <v>0.27899999999999997</v>
      </c>
      <c r="C177">
        <f>K101</f>
        <v>-2.3559345587646847</v>
      </c>
      <c r="D177">
        <f>L101</f>
        <v>4.2315540782698253</v>
      </c>
      <c r="E177">
        <f>P101</f>
        <v>0.13289283528467105</v>
      </c>
      <c r="F177" s="4" t="s">
        <v>28</v>
      </c>
      <c r="G177" s="4">
        <f t="shared" si="198"/>
        <v>-2.3559345587646847</v>
      </c>
      <c r="H177" s="4">
        <f t="shared" si="199"/>
        <v>0.27899999999999997</v>
      </c>
      <c r="I177" s="4" t="s">
        <v>29</v>
      </c>
      <c r="J177" s="4">
        <v>1000</v>
      </c>
      <c r="K177" s="4" t="s">
        <v>30</v>
      </c>
      <c r="L177" s="4">
        <f t="shared" si="200"/>
        <v>42</v>
      </c>
    </row>
    <row r="178" spans="1:12" x14ac:dyDescent="0.55000000000000004">
      <c r="A178">
        <f>A103</f>
        <v>1562</v>
      </c>
      <c r="B178">
        <f>D103</f>
        <v>0.36700000000000005</v>
      </c>
      <c r="C178">
        <f>K103</f>
        <v>-2.7183860293438666</v>
      </c>
      <c r="D178">
        <f>L103</f>
        <v>4.2315540782698253</v>
      </c>
      <c r="E178">
        <f>P103</f>
        <v>0.1804697629602017</v>
      </c>
      <c r="F178" s="4" t="s">
        <v>28</v>
      </c>
      <c r="G178" s="4">
        <f t="shared" si="198"/>
        <v>-2.7183860293438666</v>
      </c>
      <c r="H178" s="4">
        <f t="shared" si="199"/>
        <v>0.36700000000000005</v>
      </c>
      <c r="I178" s="4" t="s">
        <v>29</v>
      </c>
      <c r="J178" s="4">
        <v>1000</v>
      </c>
      <c r="K178" s="4" t="s">
        <v>30</v>
      </c>
      <c r="L178" s="4">
        <f t="shared" si="200"/>
        <v>1562</v>
      </c>
    </row>
    <row r="179" spans="1:12" x14ac:dyDescent="0.55000000000000004">
      <c r="A179">
        <f>A105</f>
        <v>1587</v>
      </c>
      <c r="B179">
        <f>D105</f>
        <v>0.23800000000000002</v>
      </c>
      <c r="C179">
        <f>K105</f>
        <v>-3.1714503675678447</v>
      </c>
      <c r="D179">
        <f>L105</f>
        <v>4.2315540782698253</v>
      </c>
      <c r="E179">
        <f>P105</f>
        <v>0.25728963594627058</v>
      </c>
      <c r="F179" s="4" t="s">
        <v>28</v>
      </c>
      <c r="G179" s="4">
        <f t="shared" si="198"/>
        <v>-3.1714503675678447</v>
      </c>
      <c r="H179" s="4">
        <f t="shared" si="199"/>
        <v>0.23800000000000002</v>
      </c>
      <c r="I179" s="4" t="s">
        <v>29</v>
      </c>
      <c r="J179" s="4">
        <v>1000</v>
      </c>
      <c r="K179" s="4" t="s">
        <v>30</v>
      </c>
      <c r="L179" s="4">
        <f t="shared" si="200"/>
        <v>1587</v>
      </c>
    </row>
    <row r="180" spans="1:12" x14ac:dyDescent="0.55000000000000004">
      <c r="A180">
        <f>A107</f>
        <v>1612</v>
      </c>
      <c r="B180">
        <f>D107</f>
        <v>0.36700000000000005</v>
      </c>
      <c r="C180">
        <f>K107</f>
        <v>-3.6245147057918223</v>
      </c>
      <c r="D180">
        <f>L107</f>
        <v>4.2315540782698253</v>
      </c>
      <c r="E180">
        <f>P107</f>
        <v>0.35273485252365178</v>
      </c>
      <c r="F180" s="4" t="s">
        <v>28</v>
      </c>
      <c r="G180" s="4">
        <f t="shared" si="198"/>
        <v>-3.6245147057918223</v>
      </c>
      <c r="H180" s="4">
        <f t="shared" si="199"/>
        <v>0.36700000000000005</v>
      </c>
      <c r="I180" s="4" t="s">
        <v>29</v>
      </c>
      <c r="J180" s="4">
        <v>1000</v>
      </c>
      <c r="K180" s="4" t="s">
        <v>30</v>
      </c>
      <c r="L180" s="4">
        <f t="shared" si="200"/>
        <v>1612</v>
      </c>
    </row>
    <row r="181" spans="1:12" x14ac:dyDescent="0.55000000000000004">
      <c r="A181">
        <f>A109</f>
        <v>1637</v>
      </c>
      <c r="B181">
        <f>D109</f>
        <v>0.317</v>
      </c>
      <c r="C181">
        <f>K109</f>
        <v>-4.0775790440158</v>
      </c>
      <c r="D181">
        <f>L109</f>
        <v>4.2315540782698253</v>
      </c>
      <c r="E181">
        <f>P109</f>
        <v>0.46158211339582239</v>
      </c>
      <c r="F181" s="4" t="s">
        <v>28</v>
      </c>
      <c r="G181" s="4">
        <f t="shared" si="198"/>
        <v>-4.0775790440158</v>
      </c>
      <c r="H181" s="4">
        <f t="shared" si="199"/>
        <v>0.317</v>
      </c>
      <c r="I181" s="4" t="s">
        <v>29</v>
      </c>
      <c r="J181" s="4">
        <v>1000</v>
      </c>
      <c r="K181" s="4" t="s">
        <v>30</v>
      </c>
      <c r="L181" s="4">
        <f t="shared" si="200"/>
        <v>1637</v>
      </c>
    </row>
    <row r="182" spans="1:12" x14ac:dyDescent="0.55000000000000004">
      <c r="A182">
        <f>A111</f>
        <v>1675</v>
      </c>
      <c r="B182">
        <f>D111</f>
        <v>0.46</v>
      </c>
      <c r="C182">
        <f>K111</f>
        <v>-4.7662368381162459</v>
      </c>
      <c r="D182">
        <f>L111</f>
        <v>4.2315540782698253</v>
      </c>
      <c r="E182">
        <f>P111</f>
        <v>0.63057462753444737</v>
      </c>
      <c r="F182" s="4" t="s">
        <v>28</v>
      </c>
      <c r="G182" s="4">
        <f t="shared" si="198"/>
        <v>-4.7662368381162459</v>
      </c>
      <c r="H182" s="4">
        <f t="shared" si="199"/>
        <v>0.46</v>
      </c>
      <c r="I182" s="4" t="s">
        <v>29</v>
      </c>
      <c r="J182" s="4">
        <v>1000</v>
      </c>
      <c r="K182" s="4" t="s">
        <v>30</v>
      </c>
      <c r="L182" s="4">
        <f t="shared" si="200"/>
        <v>1675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RawData</vt:lpstr>
      <vt:lpstr>MaxEnt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2021-06-29T18:02:44Z</dcterms:created>
  <dcterms:modified xsi:type="dcterms:W3CDTF">2021-06-29T22:36:47Z</dcterms:modified>
</cp:coreProperties>
</file>