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7380" windowHeight="7395" activeTab="2"/>
  </bookViews>
  <sheets>
    <sheet name="Sheet1" sheetId="1" r:id="rId1"/>
    <sheet name="Modeling - me" sheetId="4" r:id="rId2"/>
    <sheet name="Modeling - class" sheetId="2" r:id="rId3"/>
  </sheets>
  <definedNames>
    <definedName name="solver_adj" localSheetId="2" hidden="1">'Modeling - class'!$L$2:$O$2</definedName>
    <definedName name="solver_adj" localSheetId="1" hidden="1">'Modeling - me'!$I$2:$J$2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2147483647</definedName>
    <definedName name="solver_lhs1" localSheetId="2" hidden="1">'Modeling - class'!$N$2</definedName>
    <definedName name="solver_lin" localSheetId="2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2" hidden="1">2</definedName>
    <definedName name="solver_neg" localSheetId="1" hidden="1">1</definedName>
    <definedName name="solver_nod" localSheetId="1" hidden="1">2147483647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'Modeling - class'!$V$3</definedName>
    <definedName name="solver_opt" localSheetId="1" hidden="1">'Modeling - me'!$P$3</definedName>
    <definedName name="solver_pre" localSheetId="2" hidden="1">0.000001</definedName>
    <definedName name="solver_pre" localSheetId="1" hidden="1">0.000001</definedName>
    <definedName name="solver_rbv" localSheetId="1" hidden="1">1</definedName>
    <definedName name="solver_rel1" localSheetId="2" hidden="1">2</definedName>
    <definedName name="solver_rhs1" localSheetId="2" hidden="1">0</definedName>
    <definedName name="solver_rlx" localSheetId="1" hidden="1">2</definedName>
    <definedName name="solver_rsd" localSheetId="1" hidden="1">0</definedName>
    <definedName name="solver_scl" localSheetId="2" hidden="1">2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1" hidden="1">100</definedName>
    <definedName name="solver_tim" localSheetId="2" hidden="1">100</definedName>
    <definedName name="solver_tim" localSheetId="1" hidden="1">2147483647</definedName>
    <definedName name="solver_tol" localSheetId="2" hidden="1">0.05</definedName>
    <definedName name="solver_tol" localSheetId="1" hidden="1">0.01</definedName>
    <definedName name="solver_typ" localSheetId="2" hidden="1">1</definedName>
    <definedName name="solver_typ" localSheetId="1" hidden="1">1</definedName>
    <definedName name="solver_val" localSheetId="2" hidden="1">0</definedName>
    <definedName name="solver_val" localSheetId="1" hidden="1">0</definedName>
    <definedName name="solver_ver" localSheetId="1" hidden="1">3</definedName>
  </definedNames>
  <calcPr calcId="114210"/>
</workbook>
</file>

<file path=xl/calcChain.xml><?xml version="1.0" encoding="utf-8"?>
<calcChain xmlns="http://schemas.openxmlformats.org/spreadsheetml/2006/main">
  <c r="W15" i="2"/>
  <c r="W13"/>
  <c r="W14"/>
  <c r="N120"/>
  <c r="N118"/>
  <c r="N116"/>
  <c r="N114"/>
  <c r="N112"/>
  <c r="N110"/>
  <c r="N108"/>
  <c r="N106"/>
  <c r="N104"/>
  <c r="N102"/>
  <c r="N100"/>
  <c r="N98"/>
  <c r="N96"/>
  <c r="N94"/>
  <c r="N92"/>
  <c r="N90"/>
  <c r="N88"/>
  <c r="N86"/>
  <c r="N84"/>
  <c r="N82"/>
  <c r="N80"/>
  <c r="N78"/>
  <c r="N76"/>
  <c r="N74"/>
  <c r="N72"/>
  <c r="N70"/>
  <c r="N68"/>
  <c r="N66"/>
  <c r="N64"/>
  <c r="N62"/>
  <c r="N60"/>
  <c r="N58"/>
  <c r="N56"/>
  <c r="N54"/>
  <c r="N52"/>
  <c r="N50"/>
  <c r="N48"/>
  <c r="N46"/>
  <c r="N44"/>
  <c r="N42"/>
  <c r="N40"/>
  <c r="N38"/>
  <c r="N36"/>
  <c r="N34"/>
  <c r="N32"/>
  <c r="N30"/>
  <c r="N28"/>
  <c r="N26"/>
  <c r="N24"/>
  <c r="N22"/>
  <c r="N20"/>
  <c r="N18"/>
  <c r="N16"/>
  <c r="N14"/>
  <c r="N12"/>
  <c r="N10"/>
  <c r="N8"/>
  <c r="N6"/>
  <c r="O119"/>
  <c r="O117"/>
  <c r="O115"/>
  <c r="O113"/>
  <c r="O111"/>
  <c r="O109"/>
  <c r="O107"/>
  <c r="O105"/>
  <c r="O103"/>
  <c r="O101"/>
  <c r="O99"/>
  <c r="O97"/>
  <c r="O95"/>
  <c r="O93"/>
  <c r="O91"/>
  <c r="O89"/>
  <c r="O87"/>
  <c r="O85"/>
  <c r="O83"/>
  <c r="O81"/>
  <c r="O79"/>
  <c r="O77"/>
  <c r="O75"/>
  <c r="O73"/>
  <c r="O71"/>
  <c r="O69"/>
  <c r="O67"/>
  <c r="O63"/>
  <c r="O61"/>
  <c r="O59"/>
  <c r="O57"/>
  <c r="O55"/>
  <c r="O53"/>
  <c r="O51"/>
  <c r="O49"/>
  <c r="O47"/>
  <c r="O45"/>
  <c r="O43"/>
  <c r="O41"/>
  <c r="O39"/>
  <c r="O37"/>
  <c r="O35"/>
  <c r="O33"/>
  <c r="O31"/>
  <c r="O29"/>
  <c r="O27"/>
  <c r="O25"/>
  <c r="O23"/>
  <c r="O21"/>
  <c r="O19"/>
  <c r="O17"/>
  <c r="O15"/>
  <c r="O13"/>
  <c r="O11"/>
  <c r="O9"/>
  <c r="O7"/>
  <c r="O5"/>
  <c r="O3"/>
  <c r="O65"/>
  <c r="N4"/>
  <c r="K119"/>
  <c r="J119"/>
  <c r="I119"/>
  <c r="K117"/>
  <c r="J117"/>
  <c r="I117"/>
  <c r="K115"/>
  <c r="J115"/>
  <c r="I115"/>
  <c r="K113"/>
  <c r="J113"/>
  <c r="I113"/>
  <c r="K111"/>
  <c r="J111"/>
  <c r="I111"/>
  <c r="K109"/>
  <c r="J109"/>
  <c r="I109"/>
  <c r="K107"/>
  <c r="J107"/>
  <c r="I107"/>
  <c r="K105"/>
  <c r="J105"/>
  <c r="I105"/>
  <c r="K103"/>
  <c r="J103"/>
  <c r="I103"/>
  <c r="K101"/>
  <c r="J101"/>
  <c r="I101"/>
  <c r="K99"/>
  <c r="J99"/>
  <c r="I99"/>
  <c r="K97"/>
  <c r="J97"/>
  <c r="I97"/>
  <c r="K95"/>
  <c r="J95"/>
  <c r="I95"/>
  <c r="K93"/>
  <c r="J93"/>
  <c r="I93"/>
  <c r="K91"/>
  <c r="J91"/>
  <c r="I91"/>
  <c r="K89"/>
  <c r="J89"/>
  <c r="I89"/>
  <c r="K87"/>
  <c r="J87"/>
  <c r="I87"/>
  <c r="K85"/>
  <c r="J85"/>
  <c r="I85"/>
  <c r="K83"/>
  <c r="J83"/>
  <c r="I83"/>
  <c r="K81"/>
  <c r="J81"/>
  <c r="I81"/>
  <c r="K79"/>
  <c r="J79"/>
  <c r="I79"/>
  <c r="K77"/>
  <c r="J77"/>
  <c r="I77"/>
  <c r="K75"/>
  <c r="J75"/>
  <c r="I75"/>
  <c r="K73"/>
  <c r="J73"/>
  <c r="I73"/>
  <c r="K71"/>
  <c r="J71"/>
  <c r="I71"/>
  <c r="K69"/>
  <c r="J69"/>
  <c r="I69"/>
  <c r="K67"/>
  <c r="J67"/>
  <c r="I67"/>
  <c r="K65"/>
  <c r="J65"/>
  <c r="I65"/>
  <c r="K63"/>
  <c r="J63"/>
  <c r="I63"/>
  <c r="K61"/>
  <c r="J61"/>
  <c r="I61"/>
  <c r="K59"/>
  <c r="J59"/>
  <c r="I59"/>
  <c r="K57"/>
  <c r="J57"/>
  <c r="I57"/>
  <c r="K55"/>
  <c r="J55"/>
  <c r="I55"/>
  <c r="K53"/>
  <c r="J53"/>
  <c r="I53"/>
  <c r="K51"/>
  <c r="J51"/>
  <c r="I51"/>
  <c r="K49"/>
  <c r="J49"/>
  <c r="I49"/>
  <c r="K47"/>
  <c r="J47"/>
  <c r="I47"/>
  <c r="K45"/>
  <c r="J45"/>
  <c r="I45"/>
  <c r="K43"/>
  <c r="J43"/>
  <c r="I43"/>
  <c r="K41"/>
  <c r="J41"/>
  <c r="I41"/>
  <c r="K39"/>
  <c r="J39"/>
  <c r="I39"/>
  <c r="K37"/>
  <c r="J37"/>
  <c r="I37"/>
  <c r="K35"/>
  <c r="J35"/>
  <c r="I35"/>
  <c r="K33"/>
  <c r="J33"/>
  <c r="I33"/>
  <c r="K31"/>
  <c r="J31"/>
  <c r="I31"/>
  <c r="K29"/>
  <c r="J29"/>
  <c r="I29"/>
  <c r="K27"/>
  <c r="J27"/>
  <c r="I27"/>
  <c r="K25"/>
  <c r="J25"/>
  <c r="I25"/>
  <c r="K23"/>
  <c r="J23"/>
  <c r="I23"/>
  <c r="K21"/>
  <c r="J21"/>
  <c r="I21"/>
  <c r="K19"/>
  <c r="J19"/>
  <c r="I19"/>
  <c r="K17"/>
  <c r="J17"/>
  <c r="I17"/>
  <c r="K15"/>
  <c r="J15"/>
  <c r="I15"/>
  <c r="K13"/>
  <c r="J13"/>
  <c r="I13"/>
  <c r="K11"/>
  <c r="J11"/>
  <c r="I11"/>
  <c r="K9"/>
  <c r="J9"/>
  <c r="I9"/>
  <c r="K7"/>
  <c r="J7"/>
  <c r="I7"/>
  <c r="K5"/>
  <c r="J5"/>
  <c r="I5"/>
  <c r="K3"/>
  <c r="J3"/>
  <c r="I3"/>
  <c r="W9"/>
  <c r="W8"/>
  <c r="W7"/>
  <c r="Q119"/>
  <c r="R119"/>
  <c r="Q120"/>
  <c r="R120"/>
  <c r="S119"/>
  <c r="T119"/>
  <c r="Y119"/>
  <c r="X119"/>
  <c r="Q117"/>
  <c r="R117"/>
  <c r="Q118"/>
  <c r="R118"/>
  <c r="S117"/>
  <c r="T117"/>
  <c r="Y117"/>
  <c r="X117"/>
  <c r="Q115"/>
  <c r="R115"/>
  <c r="Q116"/>
  <c r="R116"/>
  <c r="S115"/>
  <c r="T115"/>
  <c r="Y115"/>
  <c r="X115"/>
  <c r="Q113"/>
  <c r="R113"/>
  <c r="Q114"/>
  <c r="R114"/>
  <c r="S113"/>
  <c r="T113"/>
  <c r="Y113"/>
  <c r="X113"/>
  <c r="Q111"/>
  <c r="R111"/>
  <c r="Q112"/>
  <c r="R112"/>
  <c r="S111"/>
  <c r="T111"/>
  <c r="Y111"/>
  <c r="X111"/>
  <c r="Q109"/>
  <c r="R109"/>
  <c r="Q110"/>
  <c r="R110"/>
  <c r="S109"/>
  <c r="T109"/>
  <c r="Y109"/>
  <c r="X109"/>
  <c r="Q107"/>
  <c r="R107"/>
  <c r="Q108"/>
  <c r="R108"/>
  <c r="S107"/>
  <c r="T107"/>
  <c r="Y107"/>
  <c r="X107"/>
  <c r="Q105"/>
  <c r="R105"/>
  <c r="Q106"/>
  <c r="R106"/>
  <c r="S105"/>
  <c r="T105"/>
  <c r="Y105"/>
  <c r="X105"/>
  <c r="Q103"/>
  <c r="R103"/>
  <c r="Q104"/>
  <c r="R104"/>
  <c r="S103"/>
  <c r="T103"/>
  <c r="Y103"/>
  <c r="X103"/>
  <c r="Q101"/>
  <c r="R101"/>
  <c r="Q102"/>
  <c r="R102"/>
  <c r="S101"/>
  <c r="T101"/>
  <c r="Y101"/>
  <c r="X101"/>
  <c r="Q99"/>
  <c r="R99"/>
  <c r="Q100"/>
  <c r="R100"/>
  <c r="S99"/>
  <c r="T99"/>
  <c r="Y99"/>
  <c r="X99"/>
  <c r="Q97"/>
  <c r="R97"/>
  <c r="Q98"/>
  <c r="R98"/>
  <c r="S97"/>
  <c r="T97"/>
  <c r="Y97"/>
  <c r="X97"/>
  <c r="Q95"/>
  <c r="R95"/>
  <c r="Q96"/>
  <c r="R96"/>
  <c r="S95"/>
  <c r="T95"/>
  <c r="Y95"/>
  <c r="X95"/>
  <c r="Q93"/>
  <c r="R93"/>
  <c r="Q94"/>
  <c r="R94"/>
  <c r="S93"/>
  <c r="T93"/>
  <c r="Y93"/>
  <c r="X93"/>
  <c r="Q91"/>
  <c r="R91"/>
  <c r="Q92"/>
  <c r="R92"/>
  <c r="S91"/>
  <c r="T91"/>
  <c r="Y91"/>
  <c r="X91"/>
  <c r="Q89"/>
  <c r="R89"/>
  <c r="Q90"/>
  <c r="R90"/>
  <c r="S89"/>
  <c r="T89"/>
  <c r="Y89"/>
  <c r="X89"/>
  <c r="Q87"/>
  <c r="R87"/>
  <c r="Q88"/>
  <c r="R88"/>
  <c r="S87"/>
  <c r="T87"/>
  <c r="Y87"/>
  <c r="X87"/>
  <c r="Q85"/>
  <c r="R85"/>
  <c r="Q86"/>
  <c r="R86"/>
  <c r="S85"/>
  <c r="T85"/>
  <c r="Y85"/>
  <c r="X85"/>
  <c r="Q83"/>
  <c r="R83"/>
  <c r="Q84"/>
  <c r="R84"/>
  <c r="S83"/>
  <c r="T83"/>
  <c r="Y83"/>
  <c r="X83"/>
  <c r="Q81"/>
  <c r="R81"/>
  <c r="Q82"/>
  <c r="R82"/>
  <c r="S81"/>
  <c r="T81"/>
  <c r="Y81"/>
  <c r="X81"/>
  <c r="Q79"/>
  <c r="R79"/>
  <c r="Q80"/>
  <c r="R80"/>
  <c r="S79"/>
  <c r="T79"/>
  <c r="Y79"/>
  <c r="X79"/>
  <c r="Q77"/>
  <c r="R77"/>
  <c r="Q78"/>
  <c r="R78"/>
  <c r="S77"/>
  <c r="T77"/>
  <c r="Y77"/>
  <c r="X77"/>
  <c r="Q75"/>
  <c r="R75"/>
  <c r="Q76"/>
  <c r="R76"/>
  <c r="S75"/>
  <c r="T75"/>
  <c r="Y75"/>
  <c r="X75"/>
  <c r="Q73"/>
  <c r="R73"/>
  <c r="Q74"/>
  <c r="R74"/>
  <c r="S73"/>
  <c r="T73"/>
  <c r="Y73"/>
  <c r="X73"/>
  <c r="Q71"/>
  <c r="R71"/>
  <c r="Q72"/>
  <c r="R72"/>
  <c r="S71"/>
  <c r="T71"/>
  <c r="Y71"/>
  <c r="X71"/>
  <c r="Q69"/>
  <c r="R69"/>
  <c r="Q70"/>
  <c r="R70"/>
  <c r="S69"/>
  <c r="T69"/>
  <c r="Y69"/>
  <c r="X69"/>
  <c r="Q67"/>
  <c r="R67"/>
  <c r="Q68"/>
  <c r="R68"/>
  <c r="S67"/>
  <c r="T67"/>
  <c r="Y67"/>
  <c r="X67"/>
  <c r="Q65"/>
  <c r="R65"/>
  <c r="Q66"/>
  <c r="R66"/>
  <c r="S65"/>
  <c r="T65"/>
  <c r="Y65"/>
  <c r="X65"/>
  <c r="Q63"/>
  <c r="R63"/>
  <c r="Q64"/>
  <c r="R64"/>
  <c r="S63"/>
  <c r="T63"/>
  <c r="Y63"/>
  <c r="X63"/>
  <c r="Q61"/>
  <c r="R61"/>
  <c r="Q62"/>
  <c r="R62"/>
  <c r="S61"/>
  <c r="T61"/>
  <c r="Y61"/>
  <c r="X61"/>
  <c r="Q59"/>
  <c r="R59"/>
  <c r="Q60"/>
  <c r="R60"/>
  <c r="S59"/>
  <c r="T59"/>
  <c r="Y59"/>
  <c r="X59"/>
  <c r="Q57"/>
  <c r="R57"/>
  <c r="Q58"/>
  <c r="R58"/>
  <c r="S57"/>
  <c r="T57"/>
  <c r="Y57"/>
  <c r="X57"/>
  <c r="Q55"/>
  <c r="R55"/>
  <c r="Q56"/>
  <c r="R56"/>
  <c r="S55"/>
  <c r="T55"/>
  <c r="Y55"/>
  <c r="X55"/>
  <c r="Q53"/>
  <c r="R53"/>
  <c r="Q54"/>
  <c r="R54"/>
  <c r="S53"/>
  <c r="T53"/>
  <c r="Y53"/>
  <c r="X53"/>
  <c r="Q51"/>
  <c r="R51"/>
  <c r="Q52"/>
  <c r="R52"/>
  <c r="S51"/>
  <c r="T51"/>
  <c r="Y51"/>
  <c r="X51"/>
  <c r="Q49"/>
  <c r="R49"/>
  <c r="Q50"/>
  <c r="R50"/>
  <c r="S49"/>
  <c r="T49"/>
  <c r="Y49"/>
  <c r="X49"/>
  <c r="Q47"/>
  <c r="R47"/>
  <c r="Q48"/>
  <c r="R48"/>
  <c r="S47"/>
  <c r="T47"/>
  <c r="Y47"/>
  <c r="X47"/>
  <c r="Q45"/>
  <c r="R45"/>
  <c r="Q46"/>
  <c r="R46"/>
  <c r="S45"/>
  <c r="T45"/>
  <c r="Y45"/>
  <c r="X45"/>
  <c r="Q43"/>
  <c r="R43"/>
  <c r="Q44"/>
  <c r="R44"/>
  <c r="S43"/>
  <c r="T43"/>
  <c r="Y43"/>
  <c r="X43"/>
  <c r="Q41"/>
  <c r="R41"/>
  <c r="Q42"/>
  <c r="R42"/>
  <c r="S41"/>
  <c r="T41"/>
  <c r="Y41"/>
  <c r="X41"/>
  <c r="Q39"/>
  <c r="R39"/>
  <c r="Q40"/>
  <c r="R40"/>
  <c r="S39"/>
  <c r="T39"/>
  <c r="Y39"/>
  <c r="X39"/>
  <c r="Q37"/>
  <c r="R37"/>
  <c r="Q38"/>
  <c r="R38"/>
  <c r="S37"/>
  <c r="T37"/>
  <c r="Y37"/>
  <c r="X37"/>
  <c r="Q35"/>
  <c r="R35"/>
  <c r="Q36"/>
  <c r="R36"/>
  <c r="S35"/>
  <c r="T35"/>
  <c r="Y35"/>
  <c r="X35"/>
  <c r="Q33"/>
  <c r="R33"/>
  <c r="Q34"/>
  <c r="R34"/>
  <c r="S33"/>
  <c r="T33"/>
  <c r="Y33"/>
  <c r="X33"/>
  <c r="Q31"/>
  <c r="R31"/>
  <c r="Q32"/>
  <c r="R32"/>
  <c r="S31"/>
  <c r="T31"/>
  <c r="Y31"/>
  <c r="X31"/>
  <c r="Q29"/>
  <c r="R29"/>
  <c r="Q30"/>
  <c r="R30"/>
  <c r="S29"/>
  <c r="T29"/>
  <c r="Y29"/>
  <c r="X29"/>
  <c r="Q27"/>
  <c r="R27"/>
  <c r="Q28"/>
  <c r="R28"/>
  <c r="S27"/>
  <c r="T27"/>
  <c r="Y27"/>
  <c r="X27"/>
  <c r="Q25"/>
  <c r="R25"/>
  <c r="Q26"/>
  <c r="R26"/>
  <c r="S25"/>
  <c r="T25"/>
  <c r="Y25"/>
  <c r="X25"/>
  <c r="Q23"/>
  <c r="R23"/>
  <c r="Q24"/>
  <c r="R24"/>
  <c r="S23"/>
  <c r="T23"/>
  <c r="Y23"/>
  <c r="X23"/>
  <c r="Q21"/>
  <c r="R21"/>
  <c r="Q22"/>
  <c r="R22"/>
  <c r="S21"/>
  <c r="T21"/>
  <c r="Y21"/>
  <c r="X21"/>
  <c r="Q19"/>
  <c r="R19"/>
  <c r="Q20"/>
  <c r="R20"/>
  <c r="S19"/>
  <c r="T19"/>
  <c r="Y19"/>
  <c r="X19"/>
  <c r="Q17"/>
  <c r="R17"/>
  <c r="Q18"/>
  <c r="R18"/>
  <c r="S17"/>
  <c r="T17"/>
  <c r="Y17"/>
  <c r="X17"/>
  <c r="Q15"/>
  <c r="R15"/>
  <c r="Q16"/>
  <c r="R16"/>
  <c r="S15"/>
  <c r="T15"/>
  <c r="Y15"/>
  <c r="X15"/>
  <c r="Q13"/>
  <c r="R13"/>
  <c r="Q14"/>
  <c r="R14"/>
  <c r="S13"/>
  <c r="T13"/>
  <c r="Y13"/>
  <c r="X13"/>
  <c r="Q11"/>
  <c r="R11"/>
  <c r="Q12"/>
  <c r="R12"/>
  <c r="S11"/>
  <c r="T11"/>
  <c r="Y11"/>
  <c r="X11"/>
  <c r="Q9"/>
  <c r="R9"/>
  <c r="Q10"/>
  <c r="R10"/>
  <c r="S9"/>
  <c r="T9"/>
  <c r="Y9"/>
  <c r="X9"/>
  <c r="Q7"/>
  <c r="R7"/>
  <c r="Q8"/>
  <c r="R8"/>
  <c r="S7"/>
  <c r="T7"/>
  <c r="Y7"/>
  <c r="X7"/>
  <c r="Q5"/>
  <c r="R5"/>
  <c r="Q6"/>
  <c r="R6"/>
  <c r="S5"/>
  <c r="T5"/>
  <c r="Y5"/>
  <c r="X5"/>
  <c r="X3"/>
  <c r="L120"/>
  <c r="M119"/>
  <c r="L118"/>
  <c r="M117"/>
  <c r="L116"/>
  <c r="M115"/>
  <c r="L114"/>
  <c r="M113"/>
  <c r="L112"/>
  <c r="M111"/>
  <c r="L110"/>
  <c r="M109"/>
  <c r="L108"/>
  <c r="M107"/>
  <c r="L106"/>
  <c r="M105"/>
  <c r="L104"/>
  <c r="M103"/>
  <c r="L102"/>
  <c r="M101"/>
  <c r="L100"/>
  <c r="M99"/>
  <c r="L98"/>
  <c r="M97"/>
  <c r="L96"/>
  <c r="M95"/>
  <c r="L94"/>
  <c r="M93"/>
  <c r="L92"/>
  <c r="M91"/>
  <c r="L90"/>
  <c r="M89"/>
  <c r="L88"/>
  <c r="M87"/>
  <c r="L86"/>
  <c r="M85"/>
  <c r="L84"/>
  <c r="M83"/>
  <c r="L82"/>
  <c r="M81"/>
  <c r="L80"/>
  <c r="M79"/>
  <c r="L78"/>
  <c r="M77"/>
  <c r="L76"/>
  <c r="M75"/>
  <c r="L74"/>
  <c r="M73"/>
  <c r="L72"/>
  <c r="M71"/>
  <c r="L70"/>
  <c r="M69"/>
  <c r="L68"/>
  <c r="M67"/>
  <c r="L66"/>
  <c r="M65"/>
  <c r="L64"/>
  <c r="M63"/>
  <c r="L62"/>
  <c r="M61"/>
  <c r="L60"/>
  <c r="M59"/>
  <c r="L58"/>
  <c r="M57"/>
  <c r="L56"/>
  <c r="M55"/>
  <c r="L54"/>
  <c r="M53"/>
  <c r="L52"/>
  <c r="M51"/>
  <c r="L50"/>
  <c r="M49"/>
  <c r="L48"/>
  <c r="M47"/>
  <c r="L46"/>
  <c r="M45"/>
  <c r="L44"/>
  <c r="M43"/>
  <c r="L42"/>
  <c r="M41"/>
  <c r="L40"/>
  <c r="M39"/>
  <c r="L38"/>
  <c r="M37"/>
  <c r="L36"/>
  <c r="M35"/>
  <c r="L34"/>
  <c r="M33"/>
  <c r="L32"/>
  <c r="M31"/>
  <c r="L30"/>
  <c r="M29"/>
  <c r="L28"/>
  <c r="M27"/>
  <c r="L26"/>
  <c r="M25"/>
  <c r="L24"/>
  <c r="M23"/>
  <c r="L22"/>
  <c r="M21"/>
  <c r="L20"/>
  <c r="M19"/>
  <c r="L18"/>
  <c r="M17"/>
  <c r="L16"/>
  <c r="M15"/>
  <c r="L14"/>
  <c r="M13"/>
  <c r="L12"/>
  <c r="M11"/>
  <c r="L10"/>
  <c r="M9"/>
  <c r="L8"/>
  <c r="M7"/>
  <c r="L6"/>
  <c r="M5"/>
  <c r="M3"/>
  <c r="L4"/>
  <c r="S114"/>
  <c r="S106"/>
  <c r="S98"/>
  <c r="S90"/>
  <c r="S82"/>
  <c r="T82"/>
  <c r="U82"/>
  <c r="S74"/>
  <c r="T74"/>
  <c r="U74"/>
  <c r="S66"/>
  <c r="T66"/>
  <c r="U66"/>
  <c r="S58"/>
  <c r="T58"/>
  <c r="U58"/>
  <c r="S38"/>
  <c r="T38"/>
  <c r="U38"/>
  <c r="Q4"/>
  <c r="R4"/>
  <c r="Q3"/>
  <c r="R3"/>
  <c r="S118"/>
  <c r="T118"/>
  <c r="U118"/>
  <c r="S110"/>
  <c r="S102"/>
  <c r="S94"/>
  <c r="S86"/>
  <c r="S78"/>
  <c r="S70"/>
  <c r="T70"/>
  <c r="U70"/>
  <c r="S62"/>
  <c r="T62"/>
  <c r="U62"/>
  <c r="S54"/>
  <c r="T54"/>
  <c r="U54"/>
  <c r="S42"/>
  <c r="S119" i="4"/>
  <c r="R119"/>
  <c r="S117"/>
  <c r="R117"/>
  <c r="S115"/>
  <c r="R115"/>
  <c r="S113"/>
  <c r="R113"/>
  <c r="S111"/>
  <c r="R111"/>
  <c r="S109"/>
  <c r="R109"/>
  <c r="S107"/>
  <c r="R107"/>
  <c r="S105"/>
  <c r="R105"/>
  <c r="S103"/>
  <c r="R103"/>
  <c r="S101"/>
  <c r="R101"/>
  <c r="S99"/>
  <c r="R99"/>
  <c r="S97"/>
  <c r="R97"/>
  <c r="S95"/>
  <c r="R95"/>
  <c r="S93"/>
  <c r="R93"/>
  <c r="S91"/>
  <c r="R91"/>
  <c r="S89"/>
  <c r="R89"/>
  <c r="S87"/>
  <c r="R87"/>
  <c r="S85"/>
  <c r="R85"/>
  <c r="S83"/>
  <c r="R83"/>
  <c r="S81"/>
  <c r="R81"/>
  <c r="S79"/>
  <c r="R79"/>
  <c r="S77"/>
  <c r="R77"/>
  <c r="S75"/>
  <c r="R75"/>
  <c r="S73"/>
  <c r="R73"/>
  <c r="S71"/>
  <c r="R71"/>
  <c r="S69"/>
  <c r="R69"/>
  <c r="S67"/>
  <c r="R67"/>
  <c r="S65"/>
  <c r="R65"/>
  <c r="S63"/>
  <c r="R63"/>
  <c r="S61"/>
  <c r="R61"/>
  <c r="S59"/>
  <c r="R59"/>
  <c r="S57"/>
  <c r="R57"/>
  <c r="S55"/>
  <c r="R55"/>
  <c r="S53"/>
  <c r="R53"/>
  <c r="S51"/>
  <c r="R51"/>
  <c r="S49"/>
  <c r="R49"/>
  <c r="S47"/>
  <c r="R47"/>
  <c r="S45"/>
  <c r="R45"/>
  <c r="S43"/>
  <c r="R43"/>
  <c r="S41"/>
  <c r="R41"/>
  <c r="S39"/>
  <c r="R39"/>
  <c r="S37"/>
  <c r="R37"/>
  <c r="S35"/>
  <c r="R35"/>
  <c r="S33"/>
  <c r="R33"/>
  <c r="S31"/>
  <c r="R31"/>
  <c r="S29"/>
  <c r="R29"/>
  <c r="S27"/>
  <c r="R27"/>
  <c r="S25"/>
  <c r="R25"/>
  <c r="S23"/>
  <c r="R23"/>
  <c r="S21"/>
  <c r="R21"/>
  <c r="S19"/>
  <c r="R19"/>
  <c r="S17"/>
  <c r="R17"/>
  <c r="S15"/>
  <c r="R15"/>
  <c r="S13"/>
  <c r="R13"/>
  <c r="S11"/>
  <c r="R11"/>
  <c r="S9"/>
  <c r="R9"/>
  <c r="S7"/>
  <c r="R7"/>
  <c r="S5"/>
  <c r="R5"/>
  <c r="S3"/>
  <c r="R3"/>
  <c r="K120"/>
  <c r="L120"/>
  <c r="K119"/>
  <c r="L119"/>
  <c r="K118"/>
  <c r="L118"/>
  <c r="K117"/>
  <c r="L117"/>
  <c r="K116"/>
  <c r="L116"/>
  <c r="K115"/>
  <c r="L115"/>
  <c r="K114"/>
  <c r="L114"/>
  <c r="K113"/>
  <c r="L113"/>
  <c r="K112"/>
  <c r="L112"/>
  <c r="K111"/>
  <c r="L111"/>
  <c r="K110"/>
  <c r="L110"/>
  <c r="K109"/>
  <c r="L109"/>
  <c r="K108"/>
  <c r="L108"/>
  <c r="K107"/>
  <c r="L107"/>
  <c r="K106"/>
  <c r="L106"/>
  <c r="K105"/>
  <c r="L105"/>
  <c r="K104"/>
  <c r="L104"/>
  <c r="K103"/>
  <c r="L103"/>
  <c r="K102"/>
  <c r="L102"/>
  <c r="K101"/>
  <c r="L101"/>
  <c r="K100"/>
  <c r="L100"/>
  <c r="K99"/>
  <c r="L99"/>
  <c r="K98"/>
  <c r="L98"/>
  <c r="K97"/>
  <c r="L97"/>
  <c r="K96"/>
  <c r="L96"/>
  <c r="K95"/>
  <c r="L95"/>
  <c r="K94"/>
  <c r="L94"/>
  <c r="K93"/>
  <c r="L93"/>
  <c r="K92"/>
  <c r="L92"/>
  <c r="K91"/>
  <c r="L91"/>
  <c r="K90"/>
  <c r="L90"/>
  <c r="K89"/>
  <c r="L89"/>
  <c r="K88"/>
  <c r="L88"/>
  <c r="K87"/>
  <c r="L87"/>
  <c r="K86"/>
  <c r="L86"/>
  <c r="K85"/>
  <c r="L85"/>
  <c r="K84"/>
  <c r="L84"/>
  <c r="K83"/>
  <c r="L83"/>
  <c r="K82"/>
  <c r="L82"/>
  <c r="K81"/>
  <c r="L81"/>
  <c r="K80"/>
  <c r="L80"/>
  <c r="K79"/>
  <c r="L79"/>
  <c r="K78"/>
  <c r="L78"/>
  <c r="K77"/>
  <c r="L77"/>
  <c r="K76"/>
  <c r="L76"/>
  <c r="K75"/>
  <c r="L75"/>
  <c r="K74"/>
  <c r="L74"/>
  <c r="K73"/>
  <c r="L73"/>
  <c r="K72"/>
  <c r="L72"/>
  <c r="K71"/>
  <c r="L71"/>
  <c r="K70"/>
  <c r="L70"/>
  <c r="K69"/>
  <c r="L69"/>
  <c r="K68"/>
  <c r="L68"/>
  <c r="K67"/>
  <c r="L67"/>
  <c r="K66"/>
  <c r="L66"/>
  <c r="K65"/>
  <c r="L65"/>
  <c r="K64"/>
  <c r="L64"/>
  <c r="K63"/>
  <c r="L63"/>
  <c r="K62"/>
  <c r="L62"/>
  <c r="K61"/>
  <c r="L61"/>
  <c r="K60"/>
  <c r="L60"/>
  <c r="K59"/>
  <c r="L59"/>
  <c r="K58"/>
  <c r="L58"/>
  <c r="K57"/>
  <c r="L57"/>
  <c r="K56"/>
  <c r="L56"/>
  <c r="K55"/>
  <c r="L55"/>
  <c r="K54"/>
  <c r="L54"/>
  <c r="K53"/>
  <c r="L53"/>
  <c r="K52"/>
  <c r="L52"/>
  <c r="K51"/>
  <c r="L51"/>
  <c r="K50"/>
  <c r="L50"/>
  <c r="K49"/>
  <c r="L49"/>
  <c r="K48"/>
  <c r="L48"/>
  <c r="K47"/>
  <c r="L47"/>
  <c r="K46"/>
  <c r="L46"/>
  <c r="K45"/>
  <c r="L45"/>
  <c r="K44"/>
  <c r="L44"/>
  <c r="K43"/>
  <c r="L43"/>
  <c r="K42"/>
  <c r="L42"/>
  <c r="K41"/>
  <c r="L41"/>
  <c r="K40"/>
  <c r="L40"/>
  <c r="K39"/>
  <c r="L39"/>
  <c r="K38"/>
  <c r="L38"/>
  <c r="K37"/>
  <c r="L37"/>
  <c r="K36"/>
  <c r="L36"/>
  <c r="K35"/>
  <c r="L35"/>
  <c r="K34"/>
  <c r="L34"/>
  <c r="K33"/>
  <c r="L33"/>
  <c r="K32"/>
  <c r="L32"/>
  <c r="K31"/>
  <c r="L31"/>
  <c r="K30"/>
  <c r="L30"/>
  <c r="K29"/>
  <c r="L29"/>
  <c r="K28"/>
  <c r="L28"/>
  <c r="K27"/>
  <c r="L27"/>
  <c r="K26"/>
  <c r="L26"/>
  <c r="K25"/>
  <c r="L25"/>
  <c r="K24"/>
  <c r="L24"/>
  <c r="K23"/>
  <c r="L23"/>
  <c r="K22"/>
  <c r="L22"/>
  <c r="K21"/>
  <c r="L21"/>
  <c r="K20"/>
  <c r="L20"/>
  <c r="K19"/>
  <c r="L19"/>
  <c r="K18"/>
  <c r="L18"/>
  <c r="K17"/>
  <c r="L17"/>
  <c r="K16"/>
  <c r="L16"/>
  <c r="K15"/>
  <c r="L15"/>
  <c r="K14"/>
  <c r="L14"/>
  <c r="K13"/>
  <c r="L13"/>
  <c r="K12"/>
  <c r="L12"/>
  <c r="K11"/>
  <c r="L11"/>
  <c r="K10"/>
  <c r="L10"/>
  <c r="K9"/>
  <c r="L9"/>
  <c r="K8"/>
  <c r="L8"/>
  <c r="K7"/>
  <c r="L7"/>
  <c r="K6"/>
  <c r="L6"/>
  <c r="K5"/>
  <c r="L5"/>
  <c r="K4"/>
  <c r="L4"/>
  <c r="K3"/>
  <c r="L3"/>
  <c r="J120"/>
  <c r="I119"/>
  <c r="J118"/>
  <c r="I117"/>
  <c r="J116"/>
  <c r="I115"/>
  <c r="J114"/>
  <c r="I113"/>
  <c r="J112"/>
  <c r="I111"/>
  <c r="J110"/>
  <c r="I109"/>
  <c r="J108"/>
  <c r="I107"/>
  <c r="J106"/>
  <c r="I105"/>
  <c r="J104"/>
  <c r="I103"/>
  <c r="J102"/>
  <c r="I101"/>
  <c r="J100"/>
  <c r="I99"/>
  <c r="J98"/>
  <c r="I97"/>
  <c r="J96"/>
  <c r="I95"/>
  <c r="J94"/>
  <c r="I93"/>
  <c r="J92"/>
  <c r="I91"/>
  <c r="J90"/>
  <c r="I89"/>
  <c r="J88"/>
  <c r="I87"/>
  <c r="J86"/>
  <c r="I85"/>
  <c r="J84"/>
  <c r="I83"/>
  <c r="J82"/>
  <c r="I81"/>
  <c r="J80"/>
  <c r="I79"/>
  <c r="J78"/>
  <c r="I77"/>
  <c r="J76"/>
  <c r="I75"/>
  <c r="J74"/>
  <c r="I73"/>
  <c r="J72"/>
  <c r="I71"/>
  <c r="J70"/>
  <c r="I69"/>
  <c r="J68"/>
  <c r="I67"/>
  <c r="J66"/>
  <c r="I65"/>
  <c r="J64"/>
  <c r="I63"/>
  <c r="J62"/>
  <c r="I61"/>
  <c r="J60"/>
  <c r="I59"/>
  <c r="J58"/>
  <c r="I57"/>
  <c r="J56"/>
  <c r="I55"/>
  <c r="J54"/>
  <c r="I53"/>
  <c r="J52"/>
  <c r="I51"/>
  <c r="J50"/>
  <c r="I49"/>
  <c r="J48"/>
  <c r="I47"/>
  <c r="J46"/>
  <c r="I45"/>
  <c r="J44"/>
  <c r="I43"/>
  <c r="J42"/>
  <c r="I41"/>
  <c r="J40"/>
  <c r="I39"/>
  <c r="J38"/>
  <c r="I37"/>
  <c r="J36"/>
  <c r="I35"/>
  <c r="J34"/>
  <c r="I33"/>
  <c r="J32"/>
  <c r="I31"/>
  <c r="J30"/>
  <c r="I29"/>
  <c r="J28"/>
  <c r="I27"/>
  <c r="J26"/>
  <c r="I25"/>
  <c r="J24"/>
  <c r="I23"/>
  <c r="J22"/>
  <c r="I21"/>
  <c r="J20"/>
  <c r="I19"/>
  <c r="J18"/>
  <c r="I17"/>
  <c r="J16"/>
  <c r="I15"/>
  <c r="J14"/>
  <c r="I13"/>
  <c r="J12"/>
  <c r="I11"/>
  <c r="J10"/>
  <c r="I9"/>
  <c r="J8"/>
  <c r="I7"/>
  <c r="J6"/>
  <c r="I5"/>
  <c r="J4"/>
  <c r="I3"/>
  <c r="M2" i="1"/>
  <c r="L2"/>
  <c r="M3"/>
  <c r="L3"/>
  <c r="M59"/>
  <c r="L59"/>
  <c r="M32"/>
  <c r="L32"/>
  <c r="M8"/>
  <c r="L8"/>
  <c r="M9"/>
  <c r="L9"/>
  <c r="M7"/>
  <c r="L7"/>
  <c r="M6"/>
  <c r="L6"/>
  <c r="M5"/>
  <c r="L5"/>
  <c r="M4"/>
  <c r="L4"/>
  <c r="M60"/>
  <c r="L60"/>
  <c r="M58"/>
  <c r="L58"/>
  <c r="M57"/>
  <c r="L57"/>
  <c r="M56"/>
  <c r="L56"/>
  <c r="M55"/>
  <c r="L55"/>
  <c r="M54"/>
  <c r="L54"/>
  <c r="M53"/>
  <c r="L53"/>
  <c r="M39"/>
  <c r="L39"/>
  <c r="M52"/>
  <c r="L52"/>
  <c r="M51"/>
  <c r="L51"/>
  <c r="M50"/>
  <c r="L50"/>
  <c r="M49"/>
  <c r="L49"/>
  <c r="M48"/>
  <c r="L48"/>
  <c r="M47"/>
  <c r="L47"/>
  <c r="M46"/>
  <c r="L46"/>
  <c r="M45"/>
  <c r="L45"/>
  <c r="M42"/>
  <c r="L42"/>
  <c r="M41"/>
  <c r="L41"/>
  <c r="M40"/>
  <c r="L40"/>
  <c r="M38"/>
  <c r="L38"/>
  <c r="M10"/>
  <c r="L10"/>
  <c r="M29"/>
  <c r="L29"/>
  <c r="M25"/>
  <c r="L25"/>
  <c r="M22"/>
  <c r="L22"/>
  <c r="M21"/>
  <c r="L21"/>
  <c r="M19"/>
  <c r="L19"/>
  <c r="M18"/>
  <c r="L18"/>
  <c r="M14"/>
  <c r="L14"/>
  <c r="M30"/>
  <c r="L30"/>
  <c r="M27"/>
  <c r="L27"/>
  <c r="M26"/>
  <c r="L26"/>
  <c r="M24"/>
  <c r="L24"/>
  <c r="M17"/>
  <c r="L17"/>
  <c r="M16"/>
  <c r="L16"/>
  <c r="M13"/>
  <c r="L13"/>
  <c r="M12"/>
  <c r="L12"/>
  <c r="M37"/>
  <c r="L37"/>
  <c r="M36"/>
  <c r="L36"/>
  <c r="M35"/>
  <c r="L35"/>
  <c r="M34"/>
  <c r="L34"/>
  <c r="M33"/>
  <c r="L33"/>
  <c r="M44"/>
  <c r="L44"/>
  <c r="M43"/>
  <c r="L43"/>
  <c r="M31"/>
  <c r="L31"/>
  <c r="M28"/>
  <c r="L28"/>
  <c r="M23"/>
  <c r="L23"/>
  <c r="M20"/>
  <c r="L20"/>
  <c r="M15"/>
  <c r="L15"/>
  <c r="M11"/>
  <c r="L11"/>
  <c r="M1"/>
  <c r="L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S50" i="2"/>
  <c r="T50"/>
  <c r="U50"/>
  <c r="T78"/>
  <c r="U78"/>
  <c r="T86"/>
  <c r="U86"/>
  <c r="T42"/>
  <c r="U42"/>
  <c r="S3"/>
  <c r="S4"/>
  <c r="T4"/>
  <c r="U4"/>
  <c r="S12"/>
  <c r="S16"/>
  <c r="S28"/>
  <c r="S32"/>
  <c r="T32"/>
  <c r="U32"/>
  <c r="S46"/>
  <c r="T46"/>
  <c r="U46"/>
  <c r="S92"/>
  <c r="T92"/>
  <c r="U92"/>
  <c r="S8"/>
  <c r="T8"/>
  <c r="U8"/>
  <c r="S24"/>
  <c r="T24"/>
  <c r="U24"/>
  <c r="S36"/>
  <c r="T36"/>
  <c r="U36"/>
  <c r="S20"/>
  <c r="U49"/>
  <c r="S6"/>
  <c r="T6"/>
  <c r="U6"/>
  <c r="T12"/>
  <c r="U12"/>
  <c r="S14"/>
  <c r="T14"/>
  <c r="U14"/>
  <c r="T20"/>
  <c r="U20"/>
  <c r="S22"/>
  <c r="T22"/>
  <c r="U22"/>
  <c r="T28"/>
  <c r="U28"/>
  <c r="S30"/>
  <c r="T30"/>
  <c r="U30"/>
  <c r="S48"/>
  <c r="T48"/>
  <c r="U48"/>
  <c r="T90"/>
  <c r="U90"/>
  <c r="T94"/>
  <c r="U94"/>
  <c r="T98"/>
  <c r="U98"/>
  <c r="T102"/>
  <c r="U102"/>
  <c r="T106"/>
  <c r="U106"/>
  <c r="T110"/>
  <c r="U110"/>
  <c r="T114"/>
  <c r="U114"/>
  <c r="T16"/>
  <c r="U16"/>
  <c r="S18"/>
  <c r="T18"/>
  <c r="U18"/>
  <c r="S40"/>
  <c r="T40"/>
  <c r="U40"/>
  <c r="S96"/>
  <c r="T96"/>
  <c r="U96"/>
  <c r="S100"/>
  <c r="T100"/>
  <c r="U100"/>
  <c r="S104"/>
  <c r="T104"/>
  <c r="U104"/>
  <c r="S108"/>
  <c r="T108"/>
  <c r="U108"/>
  <c r="S112"/>
  <c r="T112"/>
  <c r="U112"/>
  <c r="S116"/>
  <c r="T116"/>
  <c r="U116"/>
  <c r="S10"/>
  <c r="T10"/>
  <c r="U10"/>
  <c r="S26"/>
  <c r="T26"/>
  <c r="U26"/>
  <c r="S34"/>
  <c r="T34"/>
  <c r="U34"/>
  <c r="S120"/>
  <c r="T120"/>
  <c r="U120"/>
  <c r="M87" i="4"/>
  <c r="M88"/>
  <c r="N88"/>
  <c r="O88"/>
  <c r="M51"/>
  <c r="M52"/>
  <c r="N52"/>
  <c r="O52"/>
  <c r="M71"/>
  <c r="M72"/>
  <c r="N72"/>
  <c r="O72"/>
  <c r="M103"/>
  <c r="M104"/>
  <c r="N104"/>
  <c r="O104"/>
  <c r="M119"/>
  <c r="M120"/>
  <c r="N120"/>
  <c r="O120"/>
  <c r="M15"/>
  <c r="M16"/>
  <c r="N16"/>
  <c r="O16"/>
  <c r="M19"/>
  <c r="M20"/>
  <c r="N20"/>
  <c r="O20"/>
  <c r="M27"/>
  <c r="N27"/>
  <c r="O27"/>
  <c r="M39"/>
  <c r="M40"/>
  <c r="N40"/>
  <c r="O40"/>
  <c r="M59"/>
  <c r="M60"/>
  <c r="N60"/>
  <c r="O60"/>
  <c r="M75"/>
  <c r="M76"/>
  <c r="N76"/>
  <c r="O76"/>
  <c r="M91"/>
  <c r="M92"/>
  <c r="N92"/>
  <c r="O92"/>
  <c r="M107"/>
  <c r="M108"/>
  <c r="N108"/>
  <c r="O108"/>
  <c r="M7"/>
  <c r="M8"/>
  <c r="N8"/>
  <c r="O8"/>
  <c r="M11"/>
  <c r="M12"/>
  <c r="N12"/>
  <c r="O12"/>
  <c r="M31"/>
  <c r="M32"/>
  <c r="N32"/>
  <c r="O32"/>
  <c r="M35"/>
  <c r="M36"/>
  <c r="N36"/>
  <c r="O36"/>
  <c r="M43"/>
  <c r="M44"/>
  <c r="N44"/>
  <c r="O44"/>
  <c r="M55"/>
  <c r="N55"/>
  <c r="O55"/>
  <c r="M63"/>
  <c r="M64"/>
  <c r="N64"/>
  <c r="O64"/>
  <c r="M79"/>
  <c r="M80"/>
  <c r="N80"/>
  <c r="O80"/>
  <c r="M95"/>
  <c r="M96"/>
  <c r="N96"/>
  <c r="O96"/>
  <c r="M111"/>
  <c r="M112"/>
  <c r="N112"/>
  <c r="O112"/>
  <c r="M5"/>
  <c r="M6"/>
  <c r="N6"/>
  <c r="O6"/>
  <c r="M9"/>
  <c r="N9"/>
  <c r="O9"/>
  <c r="M13"/>
  <c r="N13"/>
  <c r="O13"/>
  <c r="M17"/>
  <c r="N17"/>
  <c r="O17"/>
  <c r="M21"/>
  <c r="N21"/>
  <c r="O21"/>
  <c r="M25"/>
  <c r="N25"/>
  <c r="O25"/>
  <c r="M29"/>
  <c r="N29"/>
  <c r="O29"/>
  <c r="M33"/>
  <c r="N33"/>
  <c r="O33"/>
  <c r="M37"/>
  <c r="N37"/>
  <c r="O37"/>
  <c r="M41"/>
  <c r="N41"/>
  <c r="O41"/>
  <c r="M45"/>
  <c r="N45"/>
  <c r="O45"/>
  <c r="M49"/>
  <c r="N49"/>
  <c r="O49"/>
  <c r="M53"/>
  <c r="N53"/>
  <c r="O53"/>
  <c r="M57"/>
  <c r="N57"/>
  <c r="O57"/>
  <c r="M61"/>
  <c r="M62"/>
  <c r="N62"/>
  <c r="O62"/>
  <c r="M65"/>
  <c r="M66"/>
  <c r="N66"/>
  <c r="O66"/>
  <c r="M69"/>
  <c r="N69"/>
  <c r="O69"/>
  <c r="M73"/>
  <c r="N73"/>
  <c r="O73"/>
  <c r="M77"/>
  <c r="M78"/>
  <c r="N78"/>
  <c r="O78"/>
  <c r="M81"/>
  <c r="M82"/>
  <c r="N82"/>
  <c r="O82"/>
  <c r="M85"/>
  <c r="M86"/>
  <c r="N86"/>
  <c r="O86"/>
  <c r="M89"/>
  <c r="M90"/>
  <c r="N90"/>
  <c r="O90"/>
  <c r="M93"/>
  <c r="N93"/>
  <c r="O93"/>
  <c r="M97"/>
  <c r="N97"/>
  <c r="O97"/>
  <c r="M101"/>
  <c r="N101"/>
  <c r="O101"/>
  <c r="M105"/>
  <c r="M106"/>
  <c r="N106"/>
  <c r="O106"/>
  <c r="M109"/>
  <c r="M110"/>
  <c r="N110"/>
  <c r="O110"/>
  <c r="M113"/>
  <c r="M114"/>
  <c r="N114"/>
  <c r="O114"/>
  <c r="M117"/>
  <c r="M118"/>
  <c r="N118"/>
  <c r="O118"/>
  <c r="M47"/>
  <c r="M48"/>
  <c r="N48"/>
  <c r="O48"/>
  <c r="M67"/>
  <c r="M68"/>
  <c r="N68"/>
  <c r="O68"/>
  <c r="M83"/>
  <c r="M84"/>
  <c r="N84"/>
  <c r="O84"/>
  <c r="M99"/>
  <c r="M100"/>
  <c r="N100"/>
  <c r="O100"/>
  <c r="M115"/>
  <c r="M116"/>
  <c r="N116"/>
  <c r="O116"/>
  <c r="M3"/>
  <c r="M4"/>
  <c r="N4"/>
  <c r="O4"/>
  <c r="M23"/>
  <c r="M24"/>
  <c r="N24"/>
  <c r="O24"/>
  <c r="U107" i="2"/>
  <c r="U117"/>
  <c r="U29"/>
  <c r="U97"/>
  <c r="U81"/>
  <c r="U17"/>
  <c r="U109"/>
  <c r="U93"/>
  <c r="S76"/>
  <c r="T76"/>
  <c r="U76"/>
  <c r="S60"/>
  <c r="T60"/>
  <c r="U60"/>
  <c r="S80"/>
  <c r="T80"/>
  <c r="U80"/>
  <c r="S64"/>
  <c r="T64"/>
  <c r="U64"/>
  <c r="U13"/>
  <c r="U45"/>
  <c r="S84"/>
  <c r="T84"/>
  <c r="U84"/>
  <c r="S88"/>
  <c r="T88"/>
  <c r="U88"/>
  <c r="U31"/>
  <c r="U119"/>
  <c r="U105"/>
  <c r="U89"/>
  <c r="U73"/>
  <c r="U57"/>
  <c r="U33"/>
  <c r="U115"/>
  <c r="U99"/>
  <c r="U91"/>
  <c r="U77"/>
  <c r="U61"/>
  <c r="S44"/>
  <c r="T44"/>
  <c r="U44"/>
  <c r="S68"/>
  <c r="T68"/>
  <c r="U68"/>
  <c r="S56"/>
  <c r="T56"/>
  <c r="U56"/>
  <c r="U101"/>
  <c r="S52"/>
  <c r="T52"/>
  <c r="U52"/>
  <c r="S72"/>
  <c r="T72"/>
  <c r="U72"/>
  <c r="U15"/>
  <c r="U113"/>
  <c r="U65"/>
  <c r="U41"/>
  <c r="U85"/>
  <c r="U69"/>
  <c r="U53"/>
  <c r="U37"/>
  <c r="U19"/>
  <c r="U35"/>
  <c r="U7"/>
  <c r="T3"/>
  <c r="N103" i="4"/>
  <c r="O103"/>
  <c r="M98"/>
  <c r="N98"/>
  <c r="O98"/>
  <c r="N87"/>
  <c r="O87"/>
  <c r="M70"/>
  <c r="N70"/>
  <c r="O70"/>
  <c r="M28"/>
  <c r="N28"/>
  <c r="O28"/>
  <c r="N71"/>
  <c r="O71"/>
  <c r="N65"/>
  <c r="O65"/>
  <c r="M56"/>
  <c r="N56"/>
  <c r="O56"/>
  <c r="N11"/>
  <c r="O11"/>
  <c r="M18"/>
  <c r="N18"/>
  <c r="O18"/>
  <c r="N39"/>
  <c r="O39"/>
  <c r="M94"/>
  <c r="N94"/>
  <c r="O94"/>
  <c r="N119"/>
  <c r="O119"/>
  <c r="M58"/>
  <c r="N58"/>
  <c r="O58"/>
  <c r="N105"/>
  <c r="O105"/>
  <c r="M26"/>
  <c r="N26"/>
  <c r="O26"/>
  <c r="M46"/>
  <c r="N46"/>
  <c r="O46"/>
  <c r="N77"/>
  <c r="O77"/>
  <c r="N7"/>
  <c r="O7"/>
  <c r="N61"/>
  <c r="O61"/>
  <c r="M30"/>
  <c r="N30"/>
  <c r="O30"/>
  <c r="N109"/>
  <c r="O109"/>
  <c r="N43"/>
  <c r="O43"/>
  <c r="N47"/>
  <c r="O47"/>
  <c r="N15"/>
  <c r="O15"/>
  <c r="N115"/>
  <c r="O115"/>
  <c r="N79"/>
  <c r="O79"/>
  <c r="N89"/>
  <c r="O89"/>
  <c r="M74"/>
  <c r="N74"/>
  <c r="O74"/>
  <c r="M42"/>
  <c r="N42"/>
  <c r="O42"/>
  <c r="M10"/>
  <c r="N10"/>
  <c r="O10"/>
  <c r="N35"/>
  <c r="O35"/>
  <c r="N107"/>
  <c r="O107"/>
  <c r="N51"/>
  <c r="O51"/>
  <c r="N19"/>
  <c r="O19"/>
  <c r="M102"/>
  <c r="N102"/>
  <c r="O102"/>
  <c r="N95"/>
  <c r="O95"/>
  <c r="N67"/>
  <c r="O67"/>
  <c r="N23"/>
  <c r="O23"/>
  <c r="N117"/>
  <c r="O117"/>
  <c r="N85"/>
  <c r="O85"/>
  <c r="M38"/>
  <c r="N38"/>
  <c r="O38"/>
  <c r="N111"/>
  <c r="O111"/>
  <c r="N63"/>
  <c r="O63"/>
  <c r="N113"/>
  <c r="O113"/>
  <c r="N81"/>
  <c r="O81"/>
  <c r="M50"/>
  <c r="N50"/>
  <c r="O50"/>
  <c r="M54"/>
  <c r="N54"/>
  <c r="O54"/>
  <c r="N31"/>
  <c r="O31"/>
  <c r="N91"/>
  <c r="O91"/>
  <c r="N75"/>
  <c r="O75"/>
  <c r="N59"/>
  <c r="O59"/>
  <c r="M14"/>
  <c r="N14"/>
  <c r="O14"/>
  <c r="M34"/>
  <c r="N34"/>
  <c r="O34"/>
  <c r="M22"/>
  <c r="N22"/>
  <c r="O22"/>
  <c r="N5"/>
  <c r="O5"/>
  <c r="N99"/>
  <c r="O99"/>
  <c r="N83"/>
  <c r="O83"/>
  <c r="N3"/>
  <c r="O3"/>
  <c r="Y3" i="2"/>
  <c r="U3"/>
  <c r="U21"/>
  <c r="U103"/>
  <c r="U25"/>
  <c r="U27"/>
  <c r="U79"/>
  <c r="U111"/>
  <c r="U51"/>
  <c r="U23"/>
  <c r="U83"/>
  <c r="U47"/>
  <c r="U71"/>
  <c r="U5"/>
  <c r="U63"/>
  <c r="U9"/>
  <c r="U75"/>
  <c r="U95"/>
  <c r="U39"/>
  <c r="U67"/>
  <c r="U87"/>
  <c r="U59"/>
  <c r="U43"/>
  <c r="U11"/>
  <c r="U55"/>
  <c r="P3" i="4"/>
  <c r="V3" i="2"/>
</calcChain>
</file>

<file path=xl/sharedStrings.xml><?xml version="1.0" encoding="utf-8"?>
<sst xmlns="http://schemas.openxmlformats.org/spreadsheetml/2006/main" count="642" uniqueCount="105">
  <si>
    <t>purrurdujinpa</t>
  </si>
  <si>
    <t>nurnkurnurnki</t>
  </si>
  <si>
    <t>yurnngurrji</t>
  </si>
  <si>
    <t>yunngurrji</t>
  </si>
  <si>
    <t>puluki</t>
  </si>
  <si>
    <t>kulkurri</t>
  </si>
  <si>
    <t>kurrupirda</t>
  </si>
  <si>
    <t>yukuri</t>
  </si>
  <si>
    <t>yurdiwaruwaru</t>
  </si>
  <si>
    <t>kantumi</t>
  </si>
  <si>
    <t>jurnti</t>
  </si>
  <si>
    <t>nyuri</t>
  </si>
  <si>
    <t>kulinypa</t>
  </si>
  <si>
    <t>manguri</t>
  </si>
  <si>
    <t>yurdi</t>
  </si>
  <si>
    <t>nguri</t>
  </si>
  <si>
    <t>kurntirrpa</t>
  </si>
  <si>
    <t>ngurrinypa</t>
  </si>
  <si>
    <t>walyuri</t>
  </si>
  <si>
    <t>nyurrilypa</t>
  </si>
  <si>
    <t>mungilypa</t>
  </si>
  <si>
    <t>nyarnturrji</t>
  </si>
  <si>
    <t>juni</t>
  </si>
  <si>
    <t>mutika</t>
  </si>
  <si>
    <t>kuli</t>
  </si>
  <si>
    <t>murdi</t>
  </si>
  <si>
    <t>marluri</t>
  </si>
  <si>
    <t>wurliya</t>
  </si>
  <si>
    <t>yurnmi</t>
  </si>
  <si>
    <t>yakuri</t>
  </si>
  <si>
    <t>yurnturrkinyi</t>
  </si>
  <si>
    <t>mijipurru</t>
  </si>
  <si>
    <t>jitirlpuru</t>
  </si>
  <si>
    <t>minyipurru</t>
  </si>
  <si>
    <t>wirinykurru</t>
  </si>
  <si>
    <t>minyura</t>
  </si>
  <si>
    <t>kurdiji</t>
  </si>
  <si>
    <t>ngurdinyinpa</t>
  </si>
  <si>
    <t>yurrini</t>
  </si>
  <si>
    <t>pulirrji</t>
  </si>
  <si>
    <t>yurlkinji</t>
  </si>
  <si>
    <t>warrupinyi</t>
  </si>
  <si>
    <t>jatupiji</t>
  </si>
  <si>
    <t>yuwirnti</t>
  </si>
  <si>
    <t>yuwinji</t>
  </si>
  <si>
    <t>yuwirnngi</t>
  </si>
  <si>
    <t>juwiri</t>
  </si>
  <si>
    <t>juwirri</t>
  </si>
  <si>
    <t>kurriri</t>
  </si>
  <si>
    <t>wurlinyi</t>
  </si>
  <si>
    <t>kuwinyi</t>
  </si>
  <si>
    <t>wurntirrkiri</t>
  </si>
  <si>
    <t>purdijirri</t>
  </si>
  <si>
    <t>munikiyi</t>
  </si>
  <si>
    <t>luwirringki</t>
  </si>
  <si>
    <t>mulijirdi</t>
  </si>
  <si>
    <t>kuwirlirli</t>
  </si>
  <si>
    <t>jujuminyiminyi</t>
  </si>
  <si>
    <t>kurdijingijingi</t>
  </si>
  <si>
    <t>Word</t>
  </si>
  <si>
    <t>Fraction of u repairs</t>
  </si>
  <si>
    <t>Fraction of u's within the word</t>
  </si>
  <si>
    <t>uuuia</t>
  </si>
  <si>
    <t>uuui</t>
  </si>
  <si>
    <t>uui</t>
  </si>
  <si>
    <t>uuia</t>
  </si>
  <si>
    <t>uiauau</t>
  </si>
  <si>
    <t>aui</t>
  </si>
  <si>
    <t>ui</t>
  </si>
  <si>
    <t>uia</t>
  </si>
  <si>
    <t>uuii</t>
  </si>
  <si>
    <t>iiuu</t>
  </si>
  <si>
    <t>iua</t>
  </si>
  <si>
    <t>uii</t>
  </si>
  <si>
    <t>uiia</t>
  </si>
  <si>
    <t>auii</t>
  </si>
  <si>
    <t>uiii</t>
  </si>
  <si>
    <t>uuiiii</t>
  </si>
  <si>
    <t>uiiiii</t>
  </si>
  <si>
    <t>vowel string</t>
  </si>
  <si>
    <t># of vowels</t>
  </si>
  <si>
    <t>i's</t>
  </si>
  <si>
    <t>u'</t>
  </si>
  <si>
    <t xml:space="preserve"> a's</t>
  </si>
  <si>
    <t>Index</t>
  </si>
  <si>
    <t>u</t>
  </si>
  <si>
    <t>i</t>
  </si>
  <si>
    <t>Candidates</t>
  </si>
  <si>
    <t>Freq</t>
  </si>
  <si>
    <t>Repair to</t>
  </si>
  <si>
    <t>Ident + -</t>
  </si>
  <si>
    <t>Ident - +</t>
  </si>
  <si>
    <t>H</t>
  </si>
  <si>
    <t>eH</t>
  </si>
  <si>
    <t>Z</t>
  </si>
  <si>
    <t>p</t>
  </si>
  <si>
    <t>ln p</t>
  </si>
  <si>
    <t>L</t>
  </si>
  <si>
    <t>Observed</t>
  </si>
  <si>
    <t>Pred</t>
  </si>
  <si>
    <t>c</t>
  </si>
  <si>
    <t>1 Ident</t>
  </si>
  <si>
    <t>a</t>
  </si>
  <si>
    <t>Init + -</t>
  </si>
  <si>
    <t>Init - +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</si>
</sst>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2"/>
      <color indexed="8"/>
      <name val="CMR12"/>
    </font>
    <font>
      <b/>
      <sz val="11"/>
      <color indexed="10"/>
      <name val="Calibri"/>
      <family val="2"/>
    </font>
    <font>
      <sz val="11"/>
      <color indexed="12"/>
      <name val="Calibri"/>
      <family val="2"/>
    </font>
    <font>
      <sz val="12"/>
      <color indexed="12"/>
      <name val="CMR12"/>
    </font>
    <font>
      <b/>
      <sz val="11"/>
      <color indexed="12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Sheet1!$M$1</c:f>
              <c:strCache>
                <c:ptCount val="1"/>
                <c:pt idx="0">
                  <c:v>Fraction of u repairs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901596675415575"/>
                  <c:y val="-0.1028324119059585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Sheet1!$L$2:$L$60</c:f>
              <c:numCache>
                <c:formatCode>General</c:formatCode>
                <c:ptCount val="59"/>
                <c:pt idx="0">
                  <c:v>0.75</c:v>
                </c:pt>
                <c:pt idx="1">
                  <c:v>0.75</c:v>
                </c:pt>
                <c:pt idx="2">
                  <c:v>0.66666666699999999</c:v>
                </c:pt>
                <c:pt idx="3">
                  <c:v>0.66666666699999999</c:v>
                </c:pt>
                <c:pt idx="4">
                  <c:v>0.66666666699999999</c:v>
                </c:pt>
                <c:pt idx="5">
                  <c:v>0.66666666699999999</c:v>
                </c:pt>
                <c:pt idx="6">
                  <c:v>0.66666666699999999</c:v>
                </c:pt>
                <c:pt idx="7">
                  <c:v>0.66666666699999999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0.33333333300000001</c:v>
                </c:pt>
                <c:pt idx="37">
                  <c:v>0.33333333300000001</c:v>
                </c:pt>
                <c:pt idx="38">
                  <c:v>0.33333333300000001</c:v>
                </c:pt>
                <c:pt idx="39">
                  <c:v>0.33333333300000001</c:v>
                </c:pt>
                <c:pt idx="40">
                  <c:v>0.33333333300000001</c:v>
                </c:pt>
                <c:pt idx="41">
                  <c:v>0.33333333300000001</c:v>
                </c:pt>
                <c:pt idx="42">
                  <c:v>0.33333333300000001</c:v>
                </c:pt>
                <c:pt idx="43">
                  <c:v>0.33333333300000001</c:v>
                </c:pt>
                <c:pt idx="44">
                  <c:v>0.33333333300000001</c:v>
                </c:pt>
                <c:pt idx="45">
                  <c:v>0.33333333300000001</c:v>
                </c:pt>
                <c:pt idx="46">
                  <c:v>0.33333333300000001</c:v>
                </c:pt>
                <c:pt idx="47">
                  <c:v>0.33333333300000001</c:v>
                </c:pt>
                <c:pt idx="48">
                  <c:v>0.33333333300000001</c:v>
                </c:pt>
                <c:pt idx="49">
                  <c:v>0.33333333300000001</c:v>
                </c:pt>
                <c:pt idx="50">
                  <c:v>0.33333333300000001</c:v>
                </c:pt>
                <c:pt idx="51">
                  <c:v>0.25</c:v>
                </c:pt>
                <c:pt idx="52">
                  <c:v>0.25</c:v>
                </c:pt>
                <c:pt idx="53">
                  <c:v>0.25</c:v>
                </c:pt>
                <c:pt idx="54">
                  <c:v>0.25</c:v>
                </c:pt>
                <c:pt idx="55">
                  <c:v>0.25</c:v>
                </c:pt>
                <c:pt idx="56">
                  <c:v>0.25</c:v>
                </c:pt>
                <c:pt idx="57">
                  <c:v>0.33333333300000001</c:v>
                </c:pt>
                <c:pt idx="58">
                  <c:v>0.16666666699999999</c:v>
                </c:pt>
              </c:numCache>
            </c:numRef>
          </c:xVal>
          <c:yVal>
            <c:numRef>
              <c:f>Sheet1!$M$2:$M$60</c:f>
              <c:numCache>
                <c:formatCode>General</c:formatCode>
                <c:ptCount val="5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0.85057471299999998</c:v>
                </c:pt>
                <c:pt idx="25">
                  <c:v>0.32360097300000001</c:v>
                </c:pt>
                <c:pt idx="26">
                  <c:v>7.1428570999999996E-2</c:v>
                </c:pt>
                <c:pt idx="27">
                  <c:v>1.6103059999999999E-3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0.5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yVal>
        </c:ser>
        <c:axId val="50608768"/>
        <c:axId val="50615040"/>
      </c:scatterChart>
      <c:valAx>
        <c:axId val="50608768"/>
        <c:scaling>
          <c:orientation val="minMax"/>
          <c:max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</a:t>
                </a:r>
                <a:r>
                  <a:rPr lang="en-US" baseline="0"/>
                  <a:t> of u's in word</a:t>
                </a:r>
                <a:endParaRPr lang="en-US"/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615040"/>
        <c:crosses val="autoZero"/>
        <c:crossBetween val="midCat"/>
      </c:valAx>
      <c:valAx>
        <c:axId val="50615040"/>
        <c:scaling>
          <c:orientation val="minMax"/>
          <c:max val="1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Fraction of u</a:t>
                </a:r>
                <a:r>
                  <a:rPr lang="en-US" baseline="0"/>
                  <a:t> repairs</a:t>
                </a:r>
                <a:endParaRPr lang="en-US"/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0876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'Modeling - me'!$S$2</c:f>
              <c:strCache>
                <c:ptCount val="1"/>
                <c:pt idx="0">
                  <c:v>Pred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806933508311466"/>
                  <c:y val="-9.227030536417162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'Modeling - me'!$R$3:$R$120</c:f>
              <c:numCache>
                <c:formatCode>General</c:formatCode>
                <c:ptCount val="118"/>
                <c:pt idx="0">
                  <c:v>1</c:v>
                </c:pt>
                <c:pt idx="2">
                  <c:v>1</c:v>
                </c:pt>
                <c:pt idx="4">
                  <c:v>1</c:v>
                </c:pt>
                <c:pt idx="6">
                  <c:v>1</c:v>
                </c:pt>
                <c:pt idx="8">
                  <c:v>1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6">
                  <c:v>1</c:v>
                </c:pt>
                <c:pt idx="18">
                  <c:v>1</c:v>
                </c:pt>
                <c:pt idx="20">
                  <c:v>1</c:v>
                </c:pt>
                <c:pt idx="22">
                  <c:v>1</c:v>
                </c:pt>
                <c:pt idx="24">
                  <c:v>1</c:v>
                </c:pt>
                <c:pt idx="26">
                  <c:v>1</c:v>
                </c:pt>
                <c:pt idx="28">
                  <c:v>1</c:v>
                </c:pt>
                <c:pt idx="30">
                  <c:v>1</c:v>
                </c:pt>
                <c:pt idx="32">
                  <c:v>1</c:v>
                </c:pt>
                <c:pt idx="34">
                  <c:v>1</c:v>
                </c:pt>
                <c:pt idx="36">
                  <c:v>1</c:v>
                </c:pt>
                <c:pt idx="38">
                  <c:v>1</c:v>
                </c:pt>
                <c:pt idx="40">
                  <c:v>1</c:v>
                </c:pt>
                <c:pt idx="42">
                  <c:v>1</c:v>
                </c:pt>
                <c:pt idx="44">
                  <c:v>1</c:v>
                </c:pt>
                <c:pt idx="46">
                  <c:v>1</c:v>
                </c:pt>
                <c:pt idx="48">
                  <c:v>0.85057471299999998</c:v>
                </c:pt>
                <c:pt idx="50">
                  <c:v>0.32360097300000001</c:v>
                </c:pt>
                <c:pt idx="52">
                  <c:v>7.1428570999999996E-2</c:v>
                </c:pt>
                <c:pt idx="54">
                  <c:v>1.6103059999999999E-3</c:v>
                </c:pt>
                <c:pt idx="56">
                  <c:v>0</c:v>
                </c:pt>
                <c:pt idx="58">
                  <c:v>0</c:v>
                </c:pt>
                <c:pt idx="60">
                  <c:v>1</c:v>
                </c:pt>
                <c:pt idx="62">
                  <c:v>1</c:v>
                </c:pt>
                <c:pt idx="64">
                  <c:v>1</c:v>
                </c:pt>
                <c:pt idx="66">
                  <c:v>1</c:v>
                </c:pt>
                <c:pt idx="68">
                  <c:v>0</c:v>
                </c:pt>
                <c:pt idx="70">
                  <c:v>0</c:v>
                </c:pt>
                <c:pt idx="72">
                  <c:v>1</c:v>
                </c:pt>
                <c:pt idx="74">
                  <c:v>1</c:v>
                </c:pt>
                <c:pt idx="76">
                  <c:v>0.5</c:v>
                </c:pt>
                <c:pt idx="78">
                  <c:v>0</c:v>
                </c:pt>
                <c:pt idx="80">
                  <c:v>0</c:v>
                </c:pt>
                <c:pt idx="82">
                  <c:v>0</c:v>
                </c:pt>
                <c:pt idx="84">
                  <c:v>0</c:v>
                </c:pt>
                <c:pt idx="86">
                  <c:v>0</c:v>
                </c:pt>
                <c:pt idx="88">
                  <c:v>0</c:v>
                </c:pt>
                <c:pt idx="90">
                  <c:v>0</c:v>
                </c:pt>
                <c:pt idx="92">
                  <c:v>0</c:v>
                </c:pt>
                <c:pt idx="94">
                  <c:v>0</c:v>
                </c:pt>
                <c:pt idx="96">
                  <c:v>0</c:v>
                </c:pt>
                <c:pt idx="98">
                  <c:v>0</c:v>
                </c:pt>
                <c:pt idx="100">
                  <c:v>0</c:v>
                </c:pt>
                <c:pt idx="102">
                  <c:v>0</c:v>
                </c:pt>
                <c:pt idx="104">
                  <c:v>0</c:v>
                </c:pt>
                <c:pt idx="106">
                  <c:v>0</c:v>
                </c:pt>
                <c:pt idx="108">
                  <c:v>0</c:v>
                </c:pt>
                <c:pt idx="110">
                  <c:v>0</c:v>
                </c:pt>
                <c:pt idx="112">
                  <c:v>0</c:v>
                </c:pt>
                <c:pt idx="114">
                  <c:v>0</c:v>
                </c:pt>
                <c:pt idx="116">
                  <c:v>0</c:v>
                </c:pt>
              </c:numCache>
            </c:numRef>
          </c:xVal>
          <c:yVal>
            <c:numRef>
              <c:f>'Modeling - me'!$S$3:$S$120</c:f>
              <c:numCache>
                <c:formatCode>General</c:formatCode>
                <c:ptCount val="118"/>
                <c:pt idx="0">
                  <c:v>0.9997242024768781</c:v>
                </c:pt>
                <c:pt idx="2">
                  <c:v>0.9997242024768781</c:v>
                </c:pt>
                <c:pt idx="4">
                  <c:v>0.98973486063606875</c:v>
                </c:pt>
                <c:pt idx="6">
                  <c:v>0.98973486063606875</c:v>
                </c:pt>
                <c:pt idx="8">
                  <c:v>0.98973486063606875</c:v>
                </c:pt>
                <c:pt idx="10">
                  <c:v>0.98973486063606875</c:v>
                </c:pt>
                <c:pt idx="12">
                  <c:v>0.98973486063606875</c:v>
                </c:pt>
                <c:pt idx="14">
                  <c:v>0.98973486063606875</c:v>
                </c:pt>
                <c:pt idx="16">
                  <c:v>0.9997242024768781</c:v>
                </c:pt>
                <c:pt idx="18">
                  <c:v>0.71946294163655145</c:v>
                </c:pt>
                <c:pt idx="20">
                  <c:v>0.71946294163655145</c:v>
                </c:pt>
                <c:pt idx="22">
                  <c:v>0.71946294163655145</c:v>
                </c:pt>
                <c:pt idx="24">
                  <c:v>0.71946294163655145</c:v>
                </c:pt>
                <c:pt idx="26">
                  <c:v>0.71946294163655145</c:v>
                </c:pt>
                <c:pt idx="28">
                  <c:v>0.71946294163655145</c:v>
                </c:pt>
                <c:pt idx="30">
                  <c:v>0.71946294163655145</c:v>
                </c:pt>
                <c:pt idx="32">
                  <c:v>0.71946294163655145</c:v>
                </c:pt>
                <c:pt idx="34">
                  <c:v>0.71946294163655145</c:v>
                </c:pt>
                <c:pt idx="36">
                  <c:v>0.71946294163655145</c:v>
                </c:pt>
                <c:pt idx="38">
                  <c:v>0.71946294163655145</c:v>
                </c:pt>
                <c:pt idx="40">
                  <c:v>0.71946294163655145</c:v>
                </c:pt>
                <c:pt idx="42">
                  <c:v>0.71946294163655145</c:v>
                </c:pt>
                <c:pt idx="44">
                  <c:v>0.71946294163655145</c:v>
                </c:pt>
                <c:pt idx="46">
                  <c:v>0.71946294163655145</c:v>
                </c:pt>
                <c:pt idx="48">
                  <c:v>0.71946294163655145</c:v>
                </c:pt>
                <c:pt idx="50">
                  <c:v>0.71946294163655145</c:v>
                </c:pt>
                <c:pt idx="52">
                  <c:v>0.71946294163655145</c:v>
                </c:pt>
                <c:pt idx="54">
                  <c:v>0.71946294163655145</c:v>
                </c:pt>
                <c:pt idx="56">
                  <c:v>0.71946294163655145</c:v>
                </c:pt>
                <c:pt idx="58">
                  <c:v>0.71946294163655145</c:v>
                </c:pt>
                <c:pt idx="60">
                  <c:v>0.86802389680188463</c:v>
                </c:pt>
                <c:pt idx="62">
                  <c:v>0.86802389680188463</c:v>
                </c:pt>
                <c:pt idx="64">
                  <c:v>0.86802389680188463</c:v>
                </c:pt>
                <c:pt idx="66">
                  <c:v>0.86802389680188463</c:v>
                </c:pt>
                <c:pt idx="68">
                  <c:v>0.86802389680188463</c:v>
                </c:pt>
                <c:pt idx="70">
                  <c:v>0.71946294163655145</c:v>
                </c:pt>
                <c:pt idx="72">
                  <c:v>0.14889604497395642</c:v>
                </c:pt>
                <c:pt idx="74">
                  <c:v>0.14889604497395642</c:v>
                </c:pt>
                <c:pt idx="76">
                  <c:v>0.14889604497395642</c:v>
                </c:pt>
                <c:pt idx="78">
                  <c:v>0.14889604497395642</c:v>
                </c:pt>
                <c:pt idx="80">
                  <c:v>0.14889604497395642</c:v>
                </c:pt>
                <c:pt idx="82">
                  <c:v>0.14889604497395642</c:v>
                </c:pt>
                <c:pt idx="84">
                  <c:v>0.14889604497395642</c:v>
                </c:pt>
                <c:pt idx="86">
                  <c:v>0.14889604497395642</c:v>
                </c:pt>
                <c:pt idx="88">
                  <c:v>0.14889604497395642</c:v>
                </c:pt>
                <c:pt idx="90">
                  <c:v>0.14889604497395642</c:v>
                </c:pt>
                <c:pt idx="92">
                  <c:v>0.14889604497395642</c:v>
                </c:pt>
                <c:pt idx="94">
                  <c:v>0.14889604497395642</c:v>
                </c:pt>
                <c:pt idx="96">
                  <c:v>0.14889604497395642</c:v>
                </c:pt>
                <c:pt idx="98">
                  <c:v>0.14889604497395642</c:v>
                </c:pt>
                <c:pt idx="100">
                  <c:v>0.14889604497395642</c:v>
                </c:pt>
                <c:pt idx="102">
                  <c:v>1.1793175599816085E-2</c:v>
                </c:pt>
                <c:pt idx="104">
                  <c:v>1.1793175599816085E-2</c:v>
                </c:pt>
                <c:pt idx="106">
                  <c:v>1.1793175599816085E-2</c:v>
                </c:pt>
                <c:pt idx="108">
                  <c:v>1.1793175599816085E-2</c:v>
                </c:pt>
                <c:pt idx="110">
                  <c:v>1.1793175599816085E-2</c:v>
                </c:pt>
                <c:pt idx="112">
                  <c:v>1.1793175599816085E-2</c:v>
                </c:pt>
                <c:pt idx="114">
                  <c:v>2.9696728096583302E-2</c:v>
                </c:pt>
                <c:pt idx="116">
                  <c:v>8.13414433554073E-4</c:v>
                </c:pt>
              </c:numCache>
            </c:numRef>
          </c:yVal>
        </c:ser>
        <c:axId val="49829376"/>
        <c:axId val="49830912"/>
      </c:scatterChart>
      <c:valAx>
        <c:axId val="49829376"/>
        <c:scaling>
          <c:orientation val="minMax"/>
          <c:max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830912"/>
        <c:crosses val="autoZero"/>
        <c:crossBetween val="midCat"/>
      </c:valAx>
      <c:valAx>
        <c:axId val="49830912"/>
        <c:scaling>
          <c:orientation val="minMax"/>
          <c:max val="1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93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'Modeling - me'!$S$2</c:f>
              <c:strCache>
                <c:ptCount val="1"/>
                <c:pt idx="0">
                  <c:v>Pred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806933508311466"/>
                  <c:y val="-9.227030536417162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'Modeling - me'!$R$3:$R$120</c:f>
              <c:numCache>
                <c:formatCode>General</c:formatCode>
                <c:ptCount val="118"/>
                <c:pt idx="0">
                  <c:v>1</c:v>
                </c:pt>
                <c:pt idx="2">
                  <c:v>1</c:v>
                </c:pt>
                <c:pt idx="4">
                  <c:v>1</c:v>
                </c:pt>
                <c:pt idx="6">
                  <c:v>1</c:v>
                </c:pt>
                <c:pt idx="8">
                  <c:v>1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6">
                  <c:v>1</c:v>
                </c:pt>
                <c:pt idx="18">
                  <c:v>1</c:v>
                </c:pt>
                <c:pt idx="20">
                  <c:v>1</c:v>
                </c:pt>
                <c:pt idx="22">
                  <c:v>1</c:v>
                </c:pt>
                <c:pt idx="24">
                  <c:v>1</c:v>
                </c:pt>
                <c:pt idx="26">
                  <c:v>1</c:v>
                </c:pt>
                <c:pt idx="28">
                  <c:v>1</c:v>
                </c:pt>
                <c:pt idx="30">
                  <c:v>1</c:v>
                </c:pt>
                <c:pt idx="32">
                  <c:v>1</c:v>
                </c:pt>
                <c:pt idx="34">
                  <c:v>1</c:v>
                </c:pt>
                <c:pt idx="36">
                  <c:v>1</c:v>
                </c:pt>
                <c:pt idx="38">
                  <c:v>1</c:v>
                </c:pt>
                <c:pt idx="40">
                  <c:v>1</c:v>
                </c:pt>
                <c:pt idx="42">
                  <c:v>1</c:v>
                </c:pt>
                <c:pt idx="44">
                  <c:v>1</c:v>
                </c:pt>
                <c:pt idx="46">
                  <c:v>1</c:v>
                </c:pt>
                <c:pt idx="48">
                  <c:v>0.85057471299999998</c:v>
                </c:pt>
                <c:pt idx="50">
                  <c:v>0.32360097300000001</c:v>
                </c:pt>
                <c:pt idx="52">
                  <c:v>7.1428570999999996E-2</c:v>
                </c:pt>
                <c:pt idx="54">
                  <c:v>1.6103059999999999E-3</c:v>
                </c:pt>
                <c:pt idx="56">
                  <c:v>0</c:v>
                </c:pt>
                <c:pt idx="58">
                  <c:v>0</c:v>
                </c:pt>
                <c:pt idx="60">
                  <c:v>1</c:v>
                </c:pt>
                <c:pt idx="62">
                  <c:v>1</c:v>
                </c:pt>
                <c:pt idx="64">
                  <c:v>1</c:v>
                </c:pt>
                <c:pt idx="66">
                  <c:v>1</c:v>
                </c:pt>
                <c:pt idx="68">
                  <c:v>0</c:v>
                </c:pt>
                <c:pt idx="70">
                  <c:v>0</c:v>
                </c:pt>
                <c:pt idx="72">
                  <c:v>1</c:v>
                </c:pt>
                <c:pt idx="74">
                  <c:v>1</c:v>
                </c:pt>
                <c:pt idx="76">
                  <c:v>0.5</c:v>
                </c:pt>
                <c:pt idx="78">
                  <c:v>0</c:v>
                </c:pt>
                <c:pt idx="80">
                  <c:v>0</c:v>
                </c:pt>
                <c:pt idx="82">
                  <c:v>0</c:v>
                </c:pt>
                <c:pt idx="84">
                  <c:v>0</c:v>
                </c:pt>
                <c:pt idx="86">
                  <c:v>0</c:v>
                </c:pt>
                <c:pt idx="88">
                  <c:v>0</c:v>
                </c:pt>
                <c:pt idx="90">
                  <c:v>0</c:v>
                </c:pt>
                <c:pt idx="92">
                  <c:v>0</c:v>
                </c:pt>
                <c:pt idx="94">
                  <c:v>0</c:v>
                </c:pt>
                <c:pt idx="96">
                  <c:v>0</c:v>
                </c:pt>
                <c:pt idx="98">
                  <c:v>0</c:v>
                </c:pt>
                <c:pt idx="100">
                  <c:v>0</c:v>
                </c:pt>
                <c:pt idx="102">
                  <c:v>0</c:v>
                </c:pt>
                <c:pt idx="104">
                  <c:v>0</c:v>
                </c:pt>
                <c:pt idx="106">
                  <c:v>0</c:v>
                </c:pt>
                <c:pt idx="108">
                  <c:v>0</c:v>
                </c:pt>
                <c:pt idx="110">
                  <c:v>0</c:v>
                </c:pt>
                <c:pt idx="112">
                  <c:v>0</c:v>
                </c:pt>
                <c:pt idx="114">
                  <c:v>0</c:v>
                </c:pt>
                <c:pt idx="116">
                  <c:v>0</c:v>
                </c:pt>
              </c:numCache>
            </c:numRef>
          </c:xVal>
          <c:yVal>
            <c:numRef>
              <c:f>'Modeling - me'!$S$3:$S$120</c:f>
              <c:numCache>
                <c:formatCode>General</c:formatCode>
                <c:ptCount val="118"/>
                <c:pt idx="0">
                  <c:v>0.9997242024768781</c:v>
                </c:pt>
                <c:pt idx="2">
                  <c:v>0.9997242024768781</c:v>
                </c:pt>
                <c:pt idx="4">
                  <c:v>0.98973486063606875</c:v>
                </c:pt>
                <c:pt idx="6">
                  <c:v>0.98973486063606875</c:v>
                </c:pt>
                <c:pt idx="8">
                  <c:v>0.98973486063606875</c:v>
                </c:pt>
                <c:pt idx="10">
                  <c:v>0.98973486063606875</c:v>
                </c:pt>
                <c:pt idx="12">
                  <c:v>0.98973486063606875</c:v>
                </c:pt>
                <c:pt idx="14">
                  <c:v>0.98973486063606875</c:v>
                </c:pt>
                <c:pt idx="16">
                  <c:v>0.9997242024768781</c:v>
                </c:pt>
                <c:pt idx="18">
                  <c:v>0.71946294163655145</c:v>
                </c:pt>
                <c:pt idx="20">
                  <c:v>0.71946294163655145</c:v>
                </c:pt>
                <c:pt idx="22">
                  <c:v>0.71946294163655145</c:v>
                </c:pt>
                <c:pt idx="24">
                  <c:v>0.71946294163655145</c:v>
                </c:pt>
                <c:pt idx="26">
                  <c:v>0.71946294163655145</c:v>
                </c:pt>
                <c:pt idx="28">
                  <c:v>0.71946294163655145</c:v>
                </c:pt>
                <c:pt idx="30">
                  <c:v>0.71946294163655145</c:v>
                </c:pt>
                <c:pt idx="32">
                  <c:v>0.71946294163655145</c:v>
                </c:pt>
                <c:pt idx="34">
                  <c:v>0.71946294163655145</c:v>
                </c:pt>
                <c:pt idx="36">
                  <c:v>0.71946294163655145</c:v>
                </c:pt>
                <c:pt idx="38">
                  <c:v>0.71946294163655145</c:v>
                </c:pt>
                <c:pt idx="40">
                  <c:v>0.71946294163655145</c:v>
                </c:pt>
                <c:pt idx="42">
                  <c:v>0.71946294163655145</c:v>
                </c:pt>
                <c:pt idx="44">
                  <c:v>0.71946294163655145</c:v>
                </c:pt>
                <c:pt idx="46">
                  <c:v>0.71946294163655145</c:v>
                </c:pt>
                <c:pt idx="48">
                  <c:v>0.71946294163655145</c:v>
                </c:pt>
                <c:pt idx="50">
                  <c:v>0.71946294163655145</c:v>
                </c:pt>
                <c:pt idx="52">
                  <c:v>0.71946294163655145</c:v>
                </c:pt>
                <c:pt idx="54">
                  <c:v>0.71946294163655145</c:v>
                </c:pt>
                <c:pt idx="56">
                  <c:v>0.71946294163655145</c:v>
                </c:pt>
                <c:pt idx="58">
                  <c:v>0.71946294163655145</c:v>
                </c:pt>
                <c:pt idx="60">
                  <c:v>0.86802389680188463</c:v>
                </c:pt>
                <c:pt idx="62">
                  <c:v>0.86802389680188463</c:v>
                </c:pt>
                <c:pt idx="64">
                  <c:v>0.86802389680188463</c:v>
                </c:pt>
                <c:pt idx="66">
                  <c:v>0.86802389680188463</c:v>
                </c:pt>
                <c:pt idx="68">
                  <c:v>0.86802389680188463</c:v>
                </c:pt>
                <c:pt idx="70">
                  <c:v>0.71946294163655145</c:v>
                </c:pt>
                <c:pt idx="72">
                  <c:v>0.14889604497395642</c:v>
                </c:pt>
                <c:pt idx="74">
                  <c:v>0.14889604497395642</c:v>
                </c:pt>
                <c:pt idx="76">
                  <c:v>0.14889604497395642</c:v>
                </c:pt>
                <c:pt idx="78">
                  <c:v>0.14889604497395642</c:v>
                </c:pt>
                <c:pt idx="80">
                  <c:v>0.14889604497395642</c:v>
                </c:pt>
                <c:pt idx="82">
                  <c:v>0.14889604497395642</c:v>
                </c:pt>
                <c:pt idx="84">
                  <c:v>0.14889604497395642</c:v>
                </c:pt>
                <c:pt idx="86">
                  <c:v>0.14889604497395642</c:v>
                </c:pt>
                <c:pt idx="88">
                  <c:v>0.14889604497395642</c:v>
                </c:pt>
                <c:pt idx="90">
                  <c:v>0.14889604497395642</c:v>
                </c:pt>
                <c:pt idx="92">
                  <c:v>0.14889604497395642</c:v>
                </c:pt>
                <c:pt idx="94">
                  <c:v>0.14889604497395642</c:v>
                </c:pt>
                <c:pt idx="96">
                  <c:v>0.14889604497395642</c:v>
                </c:pt>
                <c:pt idx="98">
                  <c:v>0.14889604497395642</c:v>
                </c:pt>
                <c:pt idx="100">
                  <c:v>0.14889604497395642</c:v>
                </c:pt>
                <c:pt idx="102">
                  <c:v>1.1793175599816085E-2</c:v>
                </c:pt>
                <c:pt idx="104">
                  <c:v>1.1793175599816085E-2</c:v>
                </c:pt>
                <c:pt idx="106">
                  <c:v>1.1793175599816085E-2</c:v>
                </c:pt>
                <c:pt idx="108">
                  <c:v>1.1793175599816085E-2</c:v>
                </c:pt>
                <c:pt idx="110">
                  <c:v>1.1793175599816085E-2</c:v>
                </c:pt>
                <c:pt idx="112">
                  <c:v>1.1793175599816085E-2</c:v>
                </c:pt>
                <c:pt idx="114">
                  <c:v>2.9696728096583302E-2</c:v>
                </c:pt>
                <c:pt idx="116">
                  <c:v>8.13414433554073E-4</c:v>
                </c:pt>
              </c:numCache>
            </c:numRef>
          </c:yVal>
        </c:ser>
        <c:axId val="49619328"/>
        <c:axId val="49620864"/>
      </c:scatterChart>
      <c:valAx>
        <c:axId val="49619328"/>
        <c:scaling>
          <c:orientation val="minMax"/>
          <c:max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620864"/>
        <c:crosses val="autoZero"/>
        <c:crossBetween val="midCat"/>
      </c:valAx>
      <c:valAx>
        <c:axId val="49620864"/>
        <c:scaling>
          <c:orientation val="minMax"/>
          <c:max val="1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193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'Modeling - class'!$Y$2</c:f>
              <c:strCache>
                <c:ptCount val="1"/>
                <c:pt idx="0">
                  <c:v>Pred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806933508311466"/>
                  <c:y val="-9.227030536417162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'Modeling - class'!$X$3:$X$120</c:f>
              <c:numCache>
                <c:formatCode>General</c:formatCode>
                <c:ptCount val="118"/>
                <c:pt idx="0">
                  <c:v>1</c:v>
                </c:pt>
                <c:pt idx="2">
                  <c:v>1</c:v>
                </c:pt>
                <c:pt idx="4">
                  <c:v>1</c:v>
                </c:pt>
                <c:pt idx="6">
                  <c:v>1</c:v>
                </c:pt>
                <c:pt idx="8">
                  <c:v>1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6">
                  <c:v>1</c:v>
                </c:pt>
                <c:pt idx="18">
                  <c:v>1</c:v>
                </c:pt>
                <c:pt idx="20">
                  <c:v>1</c:v>
                </c:pt>
                <c:pt idx="22">
                  <c:v>1</c:v>
                </c:pt>
                <c:pt idx="24">
                  <c:v>1</c:v>
                </c:pt>
                <c:pt idx="26">
                  <c:v>1</c:v>
                </c:pt>
                <c:pt idx="28">
                  <c:v>1</c:v>
                </c:pt>
                <c:pt idx="30">
                  <c:v>1</c:v>
                </c:pt>
                <c:pt idx="32">
                  <c:v>1</c:v>
                </c:pt>
                <c:pt idx="34">
                  <c:v>1</c:v>
                </c:pt>
                <c:pt idx="36">
                  <c:v>1</c:v>
                </c:pt>
                <c:pt idx="38">
                  <c:v>1</c:v>
                </c:pt>
                <c:pt idx="40">
                  <c:v>1</c:v>
                </c:pt>
                <c:pt idx="42">
                  <c:v>1</c:v>
                </c:pt>
                <c:pt idx="44">
                  <c:v>1</c:v>
                </c:pt>
                <c:pt idx="46">
                  <c:v>1</c:v>
                </c:pt>
                <c:pt idx="48">
                  <c:v>0.85057471299999998</c:v>
                </c:pt>
                <c:pt idx="50">
                  <c:v>0.32360097300000001</c:v>
                </c:pt>
                <c:pt idx="52">
                  <c:v>7.1428570999999996E-2</c:v>
                </c:pt>
                <c:pt idx="54">
                  <c:v>1.6103059999999999E-3</c:v>
                </c:pt>
                <c:pt idx="56">
                  <c:v>0</c:v>
                </c:pt>
                <c:pt idx="58">
                  <c:v>0</c:v>
                </c:pt>
                <c:pt idx="60">
                  <c:v>1</c:v>
                </c:pt>
                <c:pt idx="62">
                  <c:v>1</c:v>
                </c:pt>
                <c:pt idx="64">
                  <c:v>1</c:v>
                </c:pt>
                <c:pt idx="66">
                  <c:v>1</c:v>
                </c:pt>
                <c:pt idx="68">
                  <c:v>0</c:v>
                </c:pt>
                <c:pt idx="70">
                  <c:v>0</c:v>
                </c:pt>
                <c:pt idx="72">
                  <c:v>1</c:v>
                </c:pt>
                <c:pt idx="74">
                  <c:v>1</c:v>
                </c:pt>
                <c:pt idx="76">
                  <c:v>0.5</c:v>
                </c:pt>
                <c:pt idx="78">
                  <c:v>0</c:v>
                </c:pt>
                <c:pt idx="80">
                  <c:v>0</c:v>
                </c:pt>
                <c:pt idx="82">
                  <c:v>0</c:v>
                </c:pt>
                <c:pt idx="84">
                  <c:v>0</c:v>
                </c:pt>
                <c:pt idx="86">
                  <c:v>0</c:v>
                </c:pt>
                <c:pt idx="88">
                  <c:v>0</c:v>
                </c:pt>
                <c:pt idx="90">
                  <c:v>0</c:v>
                </c:pt>
                <c:pt idx="92">
                  <c:v>0</c:v>
                </c:pt>
                <c:pt idx="94">
                  <c:v>0</c:v>
                </c:pt>
                <c:pt idx="96">
                  <c:v>0</c:v>
                </c:pt>
                <c:pt idx="98">
                  <c:v>0</c:v>
                </c:pt>
                <c:pt idx="100">
                  <c:v>0</c:v>
                </c:pt>
                <c:pt idx="102">
                  <c:v>0</c:v>
                </c:pt>
                <c:pt idx="104">
                  <c:v>0</c:v>
                </c:pt>
                <c:pt idx="106">
                  <c:v>0</c:v>
                </c:pt>
                <c:pt idx="108">
                  <c:v>0</c:v>
                </c:pt>
                <c:pt idx="110">
                  <c:v>0</c:v>
                </c:pt>
                <c:pt idx="112">
                  <c:v>0</c:v>
                </c:pt>
                <c:pt idx="114">
                  <c:v>0</c:v>
                </c:pt>
                <c:pt idx="116">
                  <c:v>0</c:v>
                </c:pt>
              </c:numCache>
            </c:numRef>
          </c:xVal>
          <c:yVal>
            <c:numRef>
              <c:f>'Modeling - class'!$Y$3:$Y$120</c:f>
              <c:numCache>
                <c:formatCode>General</c:formatCode>
                <c:ptCount val="118"/>
                <c:pt idx="0">
                  <c:v>0.99995721842299623</c:v>
                </c:pt>
                <c:pt idx="2">
                  <c:v>0.99995721842299623</c:v>
                </c:pt>
                <c:pt idx="4">
                  <c:v>0.99710817289185161</c:v>
                </c:pt>
                <c:pt idx="6">
                  <c:v>0.99710817289185161</c:v>
                </c:pt>
                <c:pt idx="8">
                  <c:v>0.99710817289185161</c:v>
                </c:pt>
                <c:pt idx="10">
                  <c:v>0.99710817289185161</c:v>
                </c:pt>
                <c:pt idx="12">
                  <c:v>0.99710817289185161</c:v>
                </c:pt>
                <c:pt idx="14">
                  <c:v>0.99710817289185161</c:v>
                </c:pt>
                <c:pt idx="16">
                  <c:v>0.99995721842299623</c:v>
                </c:pt>
                <c:pt idx="18">
                  <c:v>0.72640508167107154</c:v>
                </c:pt>
                <c:pt idx="20">
                  <c:v>0.83570076947964145</c:v>
                </c:pt>
                <c:pt idx="22">
                  <c:v>0.83570076947964145</c:v>
                </c:pt>
                <c:pt idx="24">
                  <c:v>0.83570076947964145</c:v>
                </c:pt>
                <c:pt idx="26">
                  <c:v>0.72640508167107154</c:v>
                </c:pt>
                <c:pt idx="28">
                  <c:v>0.83570076947964145</c:v>
                </c:pt>
                <c:pt idx="30">
                  <c:v>0.83570076947964145</c:v>
                </c:pt>
                <c:pt idx="32">
                  <c:v>0.83570076947964145</c:v>
                </c:pt>
                <c:pt idx="34">
                  <c:v>0.83570076947964145</c:v>
                </c:pt>
                <c:pt idx="36">
                  <c:v>0.72640508167107154</c:v>
                </c:pt>
                <c:pt idx="38">
                  <c:v>0.83570076947964145</c:v>
                </c:pt>
                <c:pt idx="40">
                  <c:v>0.83570076947964145</c:v>
                </c:pt>
                <c:pt idx="42">
                  <c:v>0.72640508167107154</c:v>
                </c:pt>
                <c:pt idx="44">
                  <c:v>0.83570076947964145</c:v>
                </c:pt>
                <c:pt idx="46">
                  <c:v>0.83570076947964145</c:v>
                </c:pt>
                <c:pt idx="48">
                  <c:v>0.83570076947964145</c:v>
                </c:pt>
                <c:pt idx="50">
                  <c:v>0.83570076947964145</c:v>
                </c:pt>
                <c:pt idx="52">
                  <c:v>0.72640508167107154</c:v>
                </c:pt>
                <c:pt idx="54">
                  <c:v>0.83570076947964145</c:v>
                </c:pt>
                <c:pt idx="56">
                  <c:v>0.83570076947964145</c:v>
                </c:pt>
                <c:pt idx="58">
                  <c:v>0.72640508167107154</c:v>
                </c:pt>
                <c:pt idx="60">
                  <c:v>0.93105700405717085</c:v>
                </c:pt>
                <c:pt idx="62">
                  <c:v>0.64770954672923087</c:v>
                </c:pt>
                <c:pt idx="64">
                  <c:v>0.64770954672923087</c:v>
                </c:pt>
                <c:pt idx="66">
                  <c:v>0.64770954672923087</c:v>
                </c:pt>
                <c:pt idx="68">
                  <c:v>0.64770954672923087</c:v>
                </c:pt>
                <c:pt idx="70">
                  <c:v>0.40915181532209199</c:v>
                </c:pt>
                <c:pt idx="72">
                  <c:v>0.16612417080623984</c:v>
                </c:pt>
                <c:pt idx="74">
                  <c:v>0.16612417080623984</c:v>
                </c:pt>
                <c:pt idx="76">
                  <c:v>0.16612417080623984</c:v>
                </c:pt>
                <c:pt idx="78">
                  <c:v>0.16612417080623984</c:v>
                </c:pt>
                <c:pt idx="80">
                  <c:v>0.16612417080623984</c:v>
                </c:pt>
                <c:pt idx="82">
                  <c:v>9.4193797330516457E-2</c:v>
                </c:pt>
                <c:pt idx="84">
                  <c:v>9.4193797330516457E-2</c:v>
                </c:pt>
                <c:pt idx="86">
                  <c:v>0.16612417080623984</c:v>
                </c:pt>
                <c:pt idx="88">
                  <c:v>0.16612417080623984</c:v>
                </c:pt>
                <c:pt idx="90">
                  <c:v>0.16612417080623984</c:v>
                </c:pt>
                <c:pt idx="92">
                  <c:v>0.16612417080623984</c:v>
                </c:pt>
                <c:pt idx="94">
                  <c:v>0.16612417080623984</c:v>
                </c:pt>
                <c:pt idx="96">
                  <c:v>0.16612417080623984</c:v>
                </c:pt>
                <c:pt idx="98">
                  <c:v>0.16612417080623984</c:v>
                </c:pt>
                <c:pt idx="100">
                  <c:v>0.16612417080623984</c:v>
                </c:pt>
                <c:pt idx="102">
                  <c:v>7.7423369907682459E-3</c:v>
                </c:pt>
                <c:pt idx="104">
                  <c:v>7.7423369907682459E-3</c:v>
                </c:pt>
                <c:pt idx="106">
                  <c:v>7.7423369907682459E-3</c:v>
                </c:pt>
                <c:pt idx="108">
                  <c:v>7.7423369907682459E-3</c:v>
                </c:pt>
                <c:pt idx="110">
                  <c:v>7.7423369907682459E-3</c:v>
                </c:pt>
                <c:pt idx="112">
                  <c:v>7.7423369907682459E-3</c:v>
                </c:pt>
                <c:pt idx="114">
                  <c:v>2.0296131990716476E-2</c:v>
                </c:pt>
                <c:pt idx="116">
                  <c:v>3.0551396995838454E-4</c:v>
                </c:pt>
              </c:numCache>
            </c:numRef>
          </c:yVal>
        </c:ser>
        <c:axId val="49670784"/>
        <c:axId val="49820032"/>
      </c:scatterChart>
      <c:valAx>
        <c:axId val="49670784"/>
        <c:scaling>
          <c:orientation val="minMax"/>
          <c:max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820032"/>
        <c:crosses val="autoZero"/>
        <c:crossBetween val="midCat"/>
      </c:valAx>
      <c:valAx>
        <c:axId val="49820032"/>
        <c:scaling>
          <c:orientation val="minMax"/>
          <c:max val="1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707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161925</xdr:colOff>
      <xdr:row>7</xdr:row>
      <xdr:rowOff>190500</xdr:rowOff>
    </xdr:from>
    <xdr:to>
      <xdr:col>25</xdr:col>
      <xdr:colOff>552450</xdr:colOff>
      <xdr:row>34</xdr:row>
      <xdr:rowOff>9525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126</xdr:row>
      <xdr:rowOff>95250</xdr:rowOff>
    </xdr:from>
    <xdr:to>
      <xdr:col>16</xdr:col>
      <xdr:colOff>419100</xdr:colOff>
      <xdr:row>149</xdr:row>
      <xdr:rowOff>114300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114300</xdr:colOff>
      <xdr:row>127</xdr:row>
      <xdr:rowOff>95250</xdr:rowOff>
    </xdr:from>
    <xdr:to>
      <xdr:col>22</xdr:col>
      <xdr:colOff>419100</xdr:colOff>
      <xdr:row>150</xdr:row>
      <xdr:rowOff>114300</xdr:rowOff>
    </xdr:to>
    <xdr:graphicFrame macro="">
      <xdr:nvGraphicFramePr>
        <xdr:cNvPr id="102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342900</xdr:colOff>
      <xdr:row>1</xdr:row>
      <xdr:rowOff>95250</xdr:rowOff>
    </xdr:from>
    <xdr:to>
      <xdr:col>34</xdr:col>
      <xdr:colOff>38100</xdr:colOff>
      <xdr:row>24</xdr:row>
      <xdr:rowOff>114300</xdr:rowOff>
    </xdr:to>
    <xdr:graphicFrame macro="">
      <xdr:nvGraphicFramePr>
        <xdr:cNvPr id="102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opLeftCell="K1" workbookViewId="0">
      <pane ySplit="600" topLeftCell="A7" activePane="bottomLeft"/>
      <selection activeCell="M1" sqref="M1:M65536"/>
      <selection pane="bottomLeft" activeCell="AC38" sqref="AC38"/>
    </sheetView>
  </sheetViews>
  <sheetFormatPr defaultRowHeight="15"/>
  <cols>
    <col min="2" max="2" width="15.5703125" bestFit="1" customWidth="1"/>
    <col min="3" max="3" width="18.85546875" bestFit="1" customWidth="1"/>
    <col min="4" max="4" width="28.42578125" bestFit="1" customWidth="1"/>
  </cols>
  <sheetData>
    <row r="1" spans="1:13">
      <c r="A1" t="s">
        <v>84</v>
      </c>
      <c r="B1" t="s">
        <v>59</v>
      </c>
      <c r="C1" t="s">
        <v>60</v>
      </c>
      <c r="D1" t="s">
        <v>61</v>
      </c>
      <c r="E1" t="s">
        <v>79</v>
      </c>
      <c r="F1" t="s">
        <v>80</v>
      </c>
      <c r="G1" t="s">
        <v>81</v>
      </c>
      <c r="H1" t="s">
        <v>82</v>
      </c>
      <c r="I1" t="s">
        <v>83</v>
      </c>
      <c r="L1" t="str">
        <f t="shared" ref="L1:L32" si="0">D1</f>
        <v>Fraction of u's within the word</v>
      </c>
      <c r="M1" t="str">
        <f t="shared" ref="M1:M32" si="1">C1</f>
        <v>Fraction of u repairs</v>
      </c>
    </row>
    <row r="2" spans="1:13">
      <c r="A2">
        <v>1</v>
      </c>
      <c r="B2" s="1" t="s">
        <v>0</v>
      </c>
      <c r="C2" s="1">
        <v>1</v>
      </c>
      <c r="D2" s="1">
        <v>0.75</v>
      </c>
      <c r="E2" s="1" t="s">
        <v>62</v>
      </c>
      <c r="F2">
        <f t="shared" ref="F2:F33" si="2">LEN(E2)</f>
        <v>5</v>
      </c>
      <c r="G2">
        <v>1</v>
      </c>
      <c r="H2" s="1">
        <v>3</v>
      </c>
      <c r="I2" s="1">
        <v>1</v>
      </c>
      <c r="L2">
        <f t="shared" si="0"/>
        <v>0.75</v>
      </c>
      <c r="M2">
        <f t="shared" si="1"/>
        <v>1</v>
      </c>
    </row>
    <row r="3" spans="1:13">
      <c r="A3">
        <v>2</v>
      </c>
      <c r="B3" s="1" t="s">
        <v>1</v>
      </c>
      <c r="C3" s="1">
        <v>1</v>
      </c>
      <c r="D3" s="1">
        <v>0.75</v>
      </c>
      <c r="E3" s="1" t="s">
        <v>63</v>
      </c>
      <c r="F3">
        <f t="shared" si="2"/>
        <v>4</v>
      </c>
      <c r="G3">
        <v>1</v>
      </c>
      <c r="H3" s="1">
        <v>3</v>
      </c>
      <c r="L3">
        <f t="shared" si="0"/>
        <v>0.75</v>
      </c>
      <c r="M3">
        <f t="shared" si="1"/>
        <v>1</v>
      </c>
    </row>
    <row r="4" spans="1:13">
      <c r="A4">
        <v>3</v>
      </c>
      <c r="B4" s="1" t="s">
        <v>2</v>
      </c>
      <c r="C4" s="1">
        <v>1</v>
      </c>
      <c r="D4" s="1">
        <v>0.66666666699999999</v>
      </c>
      <c r="E4" s="1" t="s">
        <v>64</v>
      </c>
      <c r="F4">
        <f t="shared" si="2"/>
        <v>3</v>
      </c>
      <c r="G4">
        <v>1</v>
      </c>
      <c r="H4" s="1">
        <v>2</v>
      </c>
      <c r="L4">
        <f t="shared" si="0"/>
        <v>0.66666666699999999</v>
      </c>
      <c r="M4">
        <f t="shared" si="1"/>
        <v>1</v>
      </c>
    </row>
    <row r="5" spans="1:13">
      <c r="A5">
        <v>4</v>
      </c>
      <c r="B5" s="1" t="s">
        <v>3</v>
      </c>
      <c r="C5" s="1">
        <v>1</v>
      </c>
      <c r="D5" s="1">
        <v>0.66666666699999999</v>
      </c>
      <c r="E5" s="1" t="s">
        <v>64</v>
      </c>
      <c r="F5">
        <f t="shared" si="2"/>
        <v>3</v>
      </c>
      <c r="G5">
        <v>1</v>
      </c>
      <c r="H5" s="1">
        <v>2</v>
      </c>
      <c r="L5">
        <f t="shared" si="0"/>
        <v>0.66666666699999999</v>
      </c>
      <c r="M5">
        <f t="shared" si="1"/>
        <v>1</v>
      </c>
    </row>
    <row r="6" spans="1:13">
      <c r="A6">
        <v>5</v>
      </c>
      <c r="B6" s="1" t="s">
        <v>4</v>
      </c>
      <c r="C6" s="1">
        <v>1</v>
      </c>
      <c r="D6" s="1">
        <v>0.66666666699999999</v>
      </c>
      <c r="E6" s="1" t="s">
        <v>64</v>
      </c>
      <c r="F6">
        <f t="shared" si="2"/>
        <v>3</v>
      </c>
      <c r="G6">
        <v>1</v>
      </c>
      <c r="H6" s="1">
        <v>2</v>
      </c>
      <c r="L6">
        <f t="shared" si="0"/>
        <v>0.66666666699999999</v>
      </c>
      <c r="M6">
        <f t="shared" si="1"/>
        <v>1</v>
      </c>
    </row>
    <row r="7" spans="1:13">
      <c r="A7">
        <v>6</v>
      </c>
      <c r="B7" s="1" t="s">
        <v>5</v>
      </c>
      <c r="C7" s="1">
        <v>1</v>
      </c>
      <c r="D7" s="1">
        <v>0.66666666699999999</v>
      </c>
      <c r="E7" s="1" t="s">
        <v>64</v>
      </c>
      <c r="F7">
        <f t="shared" si="2"/>
        <v>3</v>
      </c>
      <c r="G7">
        <v>1</v>
      </c>
      <c r="H7" s="1">
        <v>2</v>
      </c>
      <c r="L7">
        <f t="shared" si="0"/>
        <v>0.66666666699999999</v>
      </c>
      <c r="M7">
        <f t="shared" si="1"/>
        <v>1</v>
      </c>
    </row>
    <row r="8" spans="1:13">
      <c r="A8">
        <v>7</v>
      </c>
      <c r="B8" s="1" t="s">
        <v>6</v>
      </c>
      <c r="C8" s="1">
        <v>1</v>
      </c>
      <c r="D8" s="1">
        <v>0.66666666699999999</v>
      </c>
      <c r="E8" s="1" t="s">
        <v>65</v>
      </c>
      <c r="F8">
        <f t="shared" si="2"/>
        <v>4</v>
      </c>
      <c r="G8">
        <v>1</v>
      </c>
      <c r="H8" s="1">
        <v>2</v>
      </c>
      <c r="I8" s="1">
        <v>1</v>
      </c>
      <c r="L8">
        <f t="shared" si="0"/>
        <v>0.66666666699999999</v>
      </c>
      <c r="M8">
        <f t="shared" si="1"/>
        <v>1</v>
      </c>
    </row>
    <row r="9" spans="1:13">
      <c r="A9">
        <v>8</v>
      </c>
      <c r="B9" s="1" t="s">
        <v>7</v>
      </c>
      <c r="C9" s="1">
        <v>1</v>
      </c>
      <c r="D9" s="1">
        <v>0.66666666699999999</v>
      </c>
      <c r="E9" s="1" t="s">
        <v>64</v>
      </c>
      <c r="F9">
        <f t="shared" si="2"/>
        <v>3</v>
      </c>
      <c r="G9">
        <v>1</v>
      </c>
      <c r="H9" s="1">
        <v>2</v>
      </c>
      <c r="L9">
        <f t="shared" si="0"/>
        <v>0.66666666699999999</v>
      </c>
      <c r="M9">
        <f t="shared" si="1"/>
        <v>1</v>
      </c>
    </row>
    <row r="10" spans="1:13">
      <c r="A10">
        <v>9</v>
      </c>
      <c r="B10" s="1" t="s">
        <v>8</v>
      </c>
      <c r="C10" s="1">
        <v>1</v>
      </c>
      <c r="D10" s="1">
        <v>0.5</v>
      </c>
      <c r="E10" s="1" t="s">
        <v>66</v>
      </c>
      <c r="F10">
        <f t="shared" si="2"/>
        <v>6</v>
      </c>
      <c r="G10">
        <v>1</v>
      </c>
      <c r="H10" s="1">
        <v>3</v>
      </c>
      <c r="I10" s="1">
        <v>2</v>
      </c>
      <c r="L10">
        <f t="shared" si="0"/>
        <v>0.5</v>
      </c>
      <c r="M10">
        <f t="shared" si="1"/>
        <v>1</v>
      </c>
    </row>
    <row r="11" spans="1:13">
      <c r="A11">
        <v>10</v>
      </c>
      <c r="B11" s="1" t="s">
        <v>9</v>
      </c>
      <c r="C11" s="1">
        <v>1</v>
      </c>
      <c r="D11" s="1">
        <v>0.5</v>
      </c>
      <c r="E11" s="1" t="s">
        <v>67</v>
      </c>
      <c r="F11">
        <f t="shared" si="2"/>
        <v>3</v>
      </c>
      <c r="G11">
        <v>1</v>
      </c>
      <c r="H11" s="1">
        <v>1</v>
      </c>
      <c r="I11" s="1">
        <v>1</v>
      </c>
      <c r="L11">
        <f t="shared" si="0"/>
        <v>0.5</v>
      </c>
      <c r="M11">
        <f t="shared" si="1"/>
        <v>1</v>
      </c>
    </row>
    <row r="12" spans="1:13">
      <c r="A12">
        <v>11</v>
      </c>
      <c r="B12" s="1" t="s">
        <v>10</v>
      </c>
      <c r="C12" s="1">
        <v>1</v>
      </c>
      <c r="D12" s="1">
        <v>0.5</v>
      </c>
      <c r="E12" s="1" t="s">
        <v>68</v>
      </c>
      <c r="F12">
        <f t="shared" si="2"/>
        <v>2</v>
      </c>
      <c r="G12">
        <v>1</v>
      </c>
      <c r="H12" s="1">
        <v>1</v>
      </c>
      <c r="L12">
        <f t="shared" si="0"/>
        <v>0.5</v>
      </c>
      <c r="M12">
        <f t="shared" si="1"/>
        <v>1</v>
      </c>
    </row>
    <row r="13" spans="1:13">
      <c r="A13">
        <v>12</v>
      </c>
      <c r="B13" s="1" t="s">
        <v>11</v>
      </c>
      <c r="C13" s="1">
        <v>1</v>
      </c>
      <c r="D13" s="1">
        <v>0.5</v>
      </c>
      <c r="E13" s="1" t="s">
        <v>68</v>
      </c>
      <c r="F13">
        <f t="shared" si="2"/>
        <v>2</v>
      </c>
      <c r="G13">
        <v>1</v>
      </c>
      <c r="H13" s="1">
        <v>1</v>
      </c>
      <c r="L13">
        <f t="shared" si="0"/>
        <v>0.5</v>
      </c>
      <c r="M13">
        <f t="shared" si="1"/>
        <v>1</v>
      </c>
    </row>
    <row r="14" spans="1:13">
      <c r="A14">
        <v>13</v>
      </c>
      <c r="B14" s="1" t="s">
        <v>12</v>
      </c>
      <c r="C14" s="1">
        <v>1</v>
      </c>
      <c r="D14" s="1">
        <v>0.5</v>
      </c>
      <c r="E14" s="1" t="s">
        <v>69</v>
      </c>
      <c r="F14">
        <f t="shared" si="2"/>
        <v>3</v>
      </c>
      <c r="G14">
        <v>1</v>
      </c>
      <c r="H14" s="1">
        <v>1</v>
      </c>
      <c r="I14" s="1">
        <v>1</v>
      </c>
      <c r="L14">
        <f t="shared" si="0"/>
        <v>0.5</v>
      </c>
      <c r="M14">
        <f t="shared" si="1"/>
        <v>1</v>
      </c>
    </row>
    <row r="15" spans="1:13">
      <c r="A15">
        <v>14</v>
      </c>
      <c r="B15" s="1" t="s">
        <v>13</v>
      </c>
      <c r="C15" s="1">
        <v>1</v>
      </c>
      <c r="D15" s="1">
        <v>0.5</v>
      </c>
      <c r="E15" s="1" t="s">
        <v>67</v>
      </c>
      <c r="F15">
        <f t="shared" si="2"/>
        <v>3</v>
      </c>
      <c r="G15">
        <v>1</v>
      </c>
      <c r="H15" s="1">
        <v>1</v>
      </c>
      <c r="I15" s="1">
        <v>1</v>
      </c>
      <c r="L15">
        <f t="shared" si="0"/>
        <v>0.5</v>
      </c>
      <c r="M15">
        <f t="shared" si="1"/>
        <v>1</v>
      </c>
    </row>
    <row r="16" spans="1:13">
      <c r="A16">
        <v>15</v>
      </c>
      <c r="B16" s="1" t="s">
        <v>14</v>
      </c>
      <c r="C16" s="1">
        <v>1</v>
      </c>
      <c r="D16" s="1">
        <v>0.5</v>
      </c>
      <c r="E16" s="1" t="s">
        <v>68</v>
      </c>
      <c r="F16">
        <f t="shared" si="2"/>
        <v>2</v>
      </c>
      <c r="G16">
        <v>1</v>
      </c>
      <c r="H16" s="1">
        <v>1</v>
      </c>
      <c r="L16">
        <f t="shared" si="0"/>
        <v>0.5</v>
      </c>
      <c r="M16">
        <f t="shared" si="1"/>
        <v>1</v>
      </c>
    </row>
    <row r="17" spans="1:13">
      <c r="A17">
        <v>16</v>
      </c>
      <c r="B17" s="1" t="s">
        <v>15</v>
      </c>
      <c r="C17" s="1">
        <v>1</v>
      </c>
      <c r="D17" s="1">
        <v>0.5</v>
      </c>
      <c r="E17" s="1" t="s">
        <v>68</v>
      </c>
      <c r="F17">
        <f t="shared" si="2"/>
        <v>2</v>
      </c>
      <c r="G17">
        <v>1</v>
      </c>
      <c r="H17" s="1">
        <v>1</v>
      </c>
      <c r="L17">
        <f t="shared" si="0"/>
        <v>0.5</v>
      </c>
      <c r="M17">
        <f t="shared" si="1"/>
        <v>1</v>
      </c>
    </row>
    <row r="18" spans="1:13">
      <c r="A18">
        <v>17</v>
      </c>
      <c r="B18" s="1" t="s">
        <v>16</v>
      </c>
      <c r="C18" s="1">
        <v>1</v>
      </c>
      <c r="D18" s="1">
        <v>0.5</v>
      </c>
      <c r="E18" s="1" t="s">
        <v>69</v>
      </c>
      <c r="F18">
        <f t="shared" si="2"/>
        <v>3</v>
      </c>
      <c r="G18">
        <v>1</v>
      </c>
      <c r="H18" s="1">
        <v>1</v>
      </c>
      <c r="I18" s="1">
        <v>1</v>
      </c>
      <c r="L18">
        <f t="shared" si="0"/>
        <v>0.5</v>
      </c>
      <c r="M18">
        <f t="shared" si="1"/>
        <v>1</v>
      </c>
    </row>
    <row r="19" spans="1:13">
      <c r="A19">
        <v>18</v>
      </c>
      <c r="B19" s="1" t="s">
        <v>17</v>
      </c>
      <c r="C19" s="1">
        <v>1</v>
      </c>
      <c r="D19" s="1">
        <v>0.5</v>
      </c>
      <c r="E19" s="1" t="s">
        <v>69</v>
      </c>
      <c r="F19">
        <f t="shared" si="2"/>
        <v>3</v>
      </c>
      <c r="G19">
        <v>1</v>
      </c>
      <c r="H19" s="1">
        <v>1</v>
      </c>
      <c r="I19" s="1">
        <v>1</v>
      </c>
      <c r="L19">
        <f t="shared" si="0"/>
        <v>0.5</v>
      </c>
      <c r="M19">
        <f t="shared" si="1"/>
        <v>1</v>
      </c>
    </row>
    <row r="20" spans="1:13">
      <c r="A20">
        <v>19</v>
      </c>
      <c r="B20" s="1" t="s">
        <v>18</v>
      </c>
      <c r="C20" s="1">
        <v>1</v>
      </c>
      <c r="D20" s="1">
        <v>0.5</v>
      </c>
      <c r="E20" s="1" t="s">
        <v>67</v>
      </c>
      <c r="F20">
        <f t="shared" si="2"/>
        <v>3</v>
      </c>
      <c r="G20">
        <v>1</v>
      </c>
      <c r="H20" s="1">
        <v>1</v>
      </c>
      <c r="I20" s="1">
        <v>1</v>
      </c>
      <c r="L20">
        <f t="shared" si="0"/>
        <v>0.5</v>
      </c>
      <c r="M20">
        <f t="shared" si="1"/>
        <v>1</v>
      </c>
    </row>
    <row r="21" spans="1:13">
      <c r="A21">
        <v>20</v>
      </c>
      <c r="B21" s="1" t="s">
        <v>19</v>
      </c>
      <c r="C21" s="1">
        <v>1</v>
      </c>
      <c r="D21" s="1">
        <v>0.5</v>
      </c>
      <c r="E21" s="1" t="s">
        <v>69</v>
      </c>
      <c r="F21">
        <f t="shared" si="2"/>
        <v>3</v>
      </c>
      <c r="G21">
        <v>1</v>
      </c>
      <c r="H21" s="1">
        <v>1</v>
      </c>
      <c r="I21" s="1">
        <v>1</v>
      </c>
      <c r="L21">
        <f t="shared" si="0"/>
        <v>0.5</v>
      </c>
      <c r="M21">
        <f t="shared" si="1"/>
        <v>1</v>
      </c>
    </row>
    <row r="22" spans="1:13">
      <c r="A22">
        <v>21</v>
      </c>
      <c r="B22" s="1" t="s">
        <v>20</v>
      </c>
      <c r="C22" s="1">
        <v>1</v>
      </c>
      <c r="D22" s="1">
        <v>0.5</v>
      </c>
      <c r="E22" s="1" t="s">
        <v>69</v>
      </c>
      <c r="F22">
        <f t="shared" si="2"/>
        <v>3</v>
      </c>
      <c r="G22">
        <v>1</v>
      </c>
      <c r="H22" s="1">
        <v>1</v>
      </c>
      <c r="I22" s="1">
        <v>1</v>
      </c>
      <c r="L22">
        <f t="shared" si="0"/>
        <v>0.5</v>
      </c>
      <c r="M22">
        <f t="shared" si="1"/>
        <v>1</v>
      </c>
    </row>
    <row r="23" spans="1:13">
      <c r="A23">
        <v>22</v>
      </c>
      <c r="B23" s="1" t="s">
        <v>21</v>
      </c>
      <c r="C23" s="1">
        <v>1</v>
      </c>
      <c r="D23" s="1">
        <v>0.5</v>
      </c>
      <c r="E23" s="1" t="s">
        <v>67</v>
      </c>
      <c r="F23">
        <f t="shared" si="2"/>
        <v>3</v>
      </c>
      <c r="G23">
        <v>1</v>
      </c>
      <c r="H23" s="1">
        <v>1</v>
      </c>
      <c r="I23" s="1">
        <v>1</v>
      </c>
      <c r="L23">
        <f t="shared" si="0"/>
        <v>0.5</v>
      </c>
      <c r="M23">
        <f t="shared" si="1"/>
        <v>1</v>
      </c>
    </row>
    <row r="24" spans="1:13">
      <c r="A24">
        <v>23</v>
      </c>
      <c r="B24" s="1" t="s">
        <v>22</v>
      </c>
      <c r="C24" s="1">
        <v>1</v>
      </c>
      <c r="D24" s="1">
        <v>0.5</v>
      </c>
      <c r="E24" s="1" t="s">
        <v>68</v>
      </c>
      <c r="F24">
        <f t="shared" si="2"/>
        <v>2</v>
      </c>
      <c r="G24">
        <v>1</v>
      </c>
      <c r="H24" s="1">
        <v>1</v>
      </c>
      <c r="L24">
        <f t="shared" si="0"/>
        <v>0.5</v>
      </c>
      <c r="M24">
        <f t="shared" si="1"/>
        <v>1</v>
      </c>
    </row>
    <row r="25" spans="1:13">
      <c r="A25">
        <v>24</v>
      </c>
      <c r="B25" s="1" t="s">
        <v>23</v>
      </c>
      <c r="C25" s="1">
        <v>1</v>
      </c>
      <c r="D25" s="1">
        <v>0.5</v>
      </c>
      <c r="E25" s="1" t="s">
        <v>69</v>
      </c>
      <c r="F25">
        <f t="shared" si="2"/>
        <v>3</v>
      </c>
      <c r="G25">
        <v>1</v>
      </c>
      <c r="H25" s="1">
        <v>1</v>
      </c>
      <c r="I25" s="1">
        <v>1</v>
      </c>
      <c r="L25">
        <f t="shared" si="0"/>
        <v>0.5</v>
      </c>
      <c r="M25">
        <f t="shared" si="1"/>
        <v>1</v>
      </c>
    </row>
    <row r="26" spans="1:13">
      <c r="A26">
        <v>25</v>
      </c>
      <c r="B26" s="1" t="s">
        <v>24</v>
      </c>
      <c r="C26" s="1">
        <v>0.85057471299999998</v>
      </c>
      <c r="D26" s="1">
        <v>0.5</v>
      </c>
      <c r="E26" s="1" t="s">
        <v>68</v>
      </c>
      <c r="F26">
        <f t="shared" si="2"/>
        <v>2</v>
      </c>
      <c r="G26">
        <v>1</v>
      </c>
      <c r="H26" s="1">
        <v>1</v>
      </c>
      <c r="L26">
        <f t="shared" si="0"/>
        <v>0.5</v>
      </c>
      <c r="M26">
        <f t="shared" si="1"/>
        <v>0.85057471299999998</v>
      </c>
    </row>
    <row r="27" spans="1:13">
      <c r="A27">
        <v>26</v>
      </c>
      <c r="B27" s="1" t="s">
        <v>25</v>
      </c>
      <c r="C27" s="1">
        <v>0.32360097300000001</v>
      </c>
      <c r="D27" s="1">
        <v>0.5</v>
      </c>
      <c r="E27" s="1" t="s">
        <v>68</v>
      </c>
      <c r="F27">
        <f t="shared" si="2"/>
        <v>2</v>
      </c>
      <c r="G27">
        <v>1</v>
      </c>
      <c r="H27" s="1">
        <v>1</v>
      </c>
      <c r="L27">
        <f t="shared" si="0"/>
        <v>0.5</v>
      </c>
      <c r="M27">
        <f t="shared" si="1"/>
        <v>0.32360097300000001</v>
      </c>
    </row>
    <row r="28" spans="1:13">
      <c r="A28">
        <v>27</v>
      </c>
      <c r="B28" s="1" t="s">
        <v>26</v>
      </c>
      <c r="C28" s="1">
        <v>7.1428570999999996E-2</v>
      </c>
      <c r="D28" s="1">
        <v>0.5</v>
      </c>
      <c r="E28" s="1" t="s">
        <v>67</v>
      </c>
      <c r="F28">
        <f t="shared" si="2"/>
        <v>3</v>
      </c>
      <c r="G28">
        <v>1</v>
      </c>
      <c r="H28" s="1">
        <v>1</v>
      </c>
      <c r="I28" s="1">
        <v>1</v>
      </c>
      <c r="L28">
        <f t="shared" si="0"/>
        <v>0.5</v>
      </c>
      <c r="M28">
        <f t="shared" si="1"/>
        <v>7.1428570999999996E-2</v>
      </c>
    </row>
    <row r="29" spans="1:13">
      <c r="A29">
        <v>28</v>
      </c>
      <c r="B29" s="1" t="s">
        <v>27</v>
      </c>
      <c r="C29" s="1">
        <v>1.6103059999999999E-3</v>
      </c>
      <c r="D29" s="1">
        <v>0.5</v>
      </c>
      <c r="E29" s="1" t="s">
        <v>69</v>
      </c>
      <c r="F29">
        <f t="shared" si="2"/>
        <v>3</v>
      </c>
      <c r="G29">
        <v>1</v>
      </c>
      <c r="H29" s="1">
        <v>1</v>
      </c>
      <c r="I29" s="1">
        <v>1</v>
      </c>
      <c r="L29">
        <f t="shared" si="0"/>
        <v>0.5</v>
      </c>
      <c r="M29">
        <f t="shared" si="1"/>
        <v>1.6103059999999999E-3</v>
      </c>
    </row>
    <row r="30" spans="1:13">
      <c r="A30">
        <v>29</v>
      </c>
      <c r="B30" s="1" t="s">
        <v>28</v>
      </c>
      <c r="C30" s="1">
        <v>0</v>
      </c>
      <c r="D30" s="1">
        <v>0.5</v>
      </c>
      <c r="E30" s="1" t="s">
        <v>68</v>
      </c>
      <c r="F30">
        <f t="shared" si="2"/>
        <v>2</v>
      </c>
      <c r="G30">
        <v>1</v>
      </c>
      <c r="H30" s="1">
        <v>1</v>
      </c>
      <c r="L30">
        <f t="shared" si="0"/>
        <v>0.5</v>
      </c>
      <c r="M30">
        <f t="shared" si="1"/>
        <v>0</v>
      </c>
    </row>
    <row r="31" spans="1:13">
      <c r="A31">
        <v>30</v>
      </c>
      <c r="B31" s="1" t="s">
        <v>29</v>
      </c>
      <c r="C31" s="1">
        <v>0</v>
      </c>
      <c r="D31" s="1">
        <v>0.5</v>
      </c>
      <c r="E31" s="1" t="s">
        <v>67</v>
      </c>
      <c r="F31">
        <f t="shared" si="2"/>
        <v>3</v>
      </c>
      <c r="G31">
        <v>1</v>
      </c>
      <c r="H31" s="1">
        <v>1</v>
      </c>
      <c r="I31" s="1">
        <v>1</v>
      </c>
      <c r="L31">
        <f t="shared" si="0"/>
        <v>0.5</v>
      </c>
      <c r="M31">
        <f t="shared" si="1"/>
        <v>0</v>
      </c>
    </row>
    <row r="32" spans="1:13">
      <c r="A32">
        <v>31</v>
      </c>
      <c r="B32" s="1" t="s">
        <v>30</v>
      </c>
      <c r="C32" s="1">
        <v>1</v>
      </c>
      <c r="D32" s="1">
        <v>0.5</v>
      </c>
      <c r="E32" s="1" t="s">
        <v>70</v>
      </c>
      <c r="F32">
        <f t="shared" si="2"/>
        <v>4</v>
      </c>
      <c r="G32">
        <v>2</v>
      </c>
      <c r="H32" s="1">
        <v>2</v>
      </c>
      <c r="L32">
        <f t="shared" si="0"/>
        <v>0.5</v>
      </c>
      <c r="M32">
        <f t="shared" si="1"/>
        <v>1</v>
      </c>
    </row>
    <row r="33" spans="1:13">
      <c r="A33">
        <v>32</v>
      </c>
      <c r="B33" s="1" t="s">
        <v>31</v>
      </c>
      <c r="C33" s="1">
        <v>1</v>
      </c>
      <c r="D33" s="1">
        <v>0.5</v>
      </c>
      <c r="E33" s="1" t="s">
        <v>71</v>
      </c>
      <c r="F33">
        <f t="shared" si="2"/>
        <v>4</v>
      </c>
      <c r="G33">
        <v>2</v>
      </c>
      <c r="H33" s="1">
        <v>2</v>
      </c>
      <c r="L33">
        <f t="shared" ref="L33:L60" si="3">D33</f>
        <v>0.5</v>
      </c>
      <c r="M33">
        <f t="shared" ref="M33:M60" si="4">C33</f>
        <v>1</v>
      </c>
    </row>
    <row r="34" spans="1:13">
      <c r="A34">
        <v>33</v>
      </c>
      <c r="B34" s="1" t="s">
        <v>32</v>
      </c>
      <c r="C34" s="1">
        <v>1</v>
      </c>
      <c r="D34" s="1">
        <v>0.5</v>
      </c>
      <c r="E34" s="1" t="s">
        <v>71</v>
      </c>
      <c r="F34">
        <f t="shared" ref="F34:F60" si="5">LEN(E34)</f>
        <v>4</v>
      </c>
      <c r="G34">
        <v>2</v>
      </c>
      <c r="H34" s="1">
        <v>2</v>
      </c>
      <c r="L34">
        <f t="shared" si="3"/>
        <v>0.5</v>
      </c>
      <c r="M34">
        <f t="shared" si="4"/>
        <v>1</v>
      </c>
    </row>
    <row r="35" spans="1:13">
      <c r="A35">
        <v>34</v>
      </c>
      <c r="B35" s="1" t="s">
        <v>33</v>
      </c>
      <c r="C35" s="1">
        <v>1</v>
      </c>
      <c r="D35" s="1">
        <v>0.5</v>
      </c>
      <c r="E35" s="1" t="s">
        <v>71</v>
      </c>
      <c r="F35">
        <f t="shared" si="5"/>
        <v>4</v>
      </c>
      <c r="G35">
        <v>2</v>
      </c>
      <c r="H35" s="1">
        <v>2</v>
      </c>
      <c r="L35">
        <f t="shared" si="3"/>
        <v>0.5</v>
      </c>
      <c r="M35">
        <f t="shared" si="4"/>
        <v>1</v>
      </c>
    </row>
    <row r="36" spans="1:13">
      <c r="A36">
        <v>35</v>
      </c>
      <c r="B36" s="1" t="s">
        <v>34</v>
      </c>
      <c r="C36" s="1">
        <v>0</v>
      </c>
      <c r="D36" s="1">
        <v>0.5</v>
      </c>
      <c r="E36" s="1" t="s">
        <v>71</v>
      </c>
      <c r="F36">
        <f t="shared" si="5"/>
        <v>4</v>
      </c>
      <c r="G36">
        <v>2</v>
      </c>
      <c r="H36" s="1">
        <v>2</v>
      </c>
      <c r="L36">
        <f t="shared" si="3"/>
        <v>0.5</v>
      </c>
      <c r="M36">
        <f t="shared" si="4"/>
        <v>0</v>
      </c>
    </row>
    <row r="37" spans="1:13">
      <c r="A37">
        <v>36</v>
      </c>
      <c r="B37" s="1" t="s">
        <v>35</v>
      </c>
      <c r="C37" s="1">
        <v>0</v>
      </c>
      <c r="D37" s="1">
        <v>0.5</v>
      </c>
      <c r="E37" s="1" t="s">
        <v>72</v>
      </c>
      <c r="F37">
        <f t="shared" si="5"/>
        <v>3</v>
      </c>
      <c r="G37">
        <v>1</v>
      </c>
      <c r="H37" s="1">
        <v>1</v>
      </c>
      <c r="I37" s="1">
        <v>1</v>
      </c>
      <c r="L37">
        <f t="shared" si="3"/>
        <v>0.5</v>
      </c>
      <c r="M37">
        <f t="shared" si="4"/>
        <v>0</v>
      </c>
    </row>
    <row r="38" spans="1:13">
      <c r="A38">
        <v>37</v>
      </c>
      <c r="B38" s="1" t="s">
        <v>36</v>
      </c>
      <c r="C38" s="1">
        <v>1</v>
      </c>
      <c r="D38" s="1">
        <v>0.33333333300000001</v>
      </c>
      <c r="E38" s="1" t="s">
        <v>73</v>
      </c>
      <c r="F38">
        <f t="shared" si="5"/>
        <v>3</v>
      </c>
      <c r="G38">
        <v>2</v>
      </c>
      <c r="H38" s="1">
        <v>1</v>
      </c>
      <c r="L38">
        <f t="shared" si="3"/>
        <v>0.33333333300000001</v>
      </c>
      <c r="M38">
        <f t="shared" si="4"/>
        <v>1</v>
      </c>
    </row>
    <row r="39" spans="1:13">
      <c r="A39">
        <v>38</v>
      </c>
      <c r="B39" s="1" t="s">
        <v>37</v>
      </c>
      <c r="C39" s="1">
        <v>1</v>
      </c>
      <c r="D39" s="1">
        <v>0.33333333300000001</v>
      </c>
      <c r="E39" s="1" t="s">
        <v>74</v>
      </c>
      <c r="F39">
        <f t="shared" si="5"/>
        <v>4</v>
      </c>
      <c r="G39">
        <v>2</v>
      </c>
      <c r="H39" s="1">
        <v>1</v>
      </c>
      <c r="I39" s="1">
        <v>1</v>
      </c>
      <c r="L39">
        <f t="shared" si="3"/>
        <v>0.33333333300000001</v>
      </c>
      <c r="M39">
        <f t="shared" si="4"/>
        <v>1</v>
      </c>
    </row>
    <row r="40" spans="1:13">
      <c r="A40">
        <v>39</v>
      </c>
      <c r="B40" s="1" t="s">
        <v>38</v>
      </c>
      <c r="C40" s="1">
        <v>0.5</v>
      </c>
      <c r="D40" s="1">
        <v>0.33333333300000001</v>
      </c>
      <c r="E40" s="1" t="s">
        <v>73</v>
      </c>
      <c r="F40">
        <f t="shared" si="5"/>
        <v>3</v>
      </c>
      <c r="G40">
        <v>2</v>
      </c>
      <c r="H40" s="1">
        <v>1</v>
      </c>
      <c r="L40">
        <f t="shared" si="3"/>
        <v>0.33333333300000001</v>
      </c>
      <c r="M40">
        <f t="shared" si="4"/>
        <v>0.5</v>
      </c>
    </row>
    <row r="41" spans="1:13">
      <c r="A41">
        <v>40</v>
      </c>
      <c r="B41" s="1" t="s">
        <v>39</v>
      </c>
      <c r="C41" s="1">
        <v>0</v>
      </c>
      <c r="D41" s="1">
        <v>0.33333333300000001</v>
      </c>
      <c r="E41" s="1" t="s">
        <v>73</v>
      </c>
      <c r="F41">
        <f t="shared" si="5"/>
        <v>3</v>
      </c>
      <c r="G41">
        <v>2</v>
      </c>
      <c r="H41" s="1">
        <v>1</v>
      </c>
      <c r="L41">
        <f t="shared" si="3"/>
        <v>0.33333333300000001</v>
      </c>
      <c r="M41">
        <f t="shared" si="4"/>
        <v>0</v>
      </c>
    </row>
    <row r="42" spans="1:13">
      <c r="A42">
        <v>41</v>
      </c>
      <c r="B42" s="1" t="s">
        <v>40</v>
      </c>
      <c r="C42" s="1">
        <v>0</v>
      </c>
      <c r="D42" s="1">
        <v>0.33333333300000001</v>
      </c>
      <c r="E42" s="1" t="s">
        <v>73</v>
      </c>
      <c r="F42">
        <f t="shared" si="5"/>
        <v>3</v>
      </c>
      <c r="G42">
        <v>2</v>
      </c>
      <c r="H42" s="1">
        <v>1</v>
      </c>
      <c r="L42">
        <f t="shared" si="3"/>
        <v>0.33333333300000001</v>
      </c>
      <c r="M42">
        <f t="shared" si="4"/>
        <v>0</v>
      </c>
    </row>
    <row r="43" spans="1:13">
      <c r="A43">
        <v>42</v>
      </c>
      <c r="B43" s="1" t="s">
        <v>41</v>
      </c>
      <c r="C43" s="1">
        <v>0</v>
      </c>
      <c r="D43" s="1">
        <v>0.33333333300000001</v>
      </c>
      <c r="E43" s="1" t="s">
        <v>75</v>
      </c>
      <c r="F43">
        <f t="shared" si="5"/>
        <v>4</v>
      </c>
      <c r="G43">
        <v>2</v>
      </c>
      <c r="H43" s="1">
        <v>1</v>
      </c>
      <c r="I43" s="1">
        <v>1</v>
      </c>
      <c r="L43">
        <f t="shared" si="3"/>
        <v>0.33333333300000001</v>
      </c>
      <c r="M43">
        <f t="shared" si="4"/>
        <v>0</v>
      </c>
    </row>
    <row r="44" spans="1:13">
      <c r="A44">
        <v>43</v>
      </c>
      <c r="B44" s="1" t="s">
        <v>42</v>
      </c>
      <c r="C44" s="1">
        <v>0</v>
      </c>
      <c r="D44" s="1">
        <v>0.33333333300000001</v>
      </c>
      <c r="E44" s="1" t="s">
        <v>75</v>
      </c>
      <c r="F44">
        <f t="shared" si="5"/>
        <v>4</v>
      </c>
      <c r="G44">
        <v>2</v>
      </c>
      <c r="H44" s="1">
        <v>1</v>
      </c>
      <c r="I44" s="1">
        <v>1</v>
      </c>
      <c r="L44">
        <f t="shared" si="3"/>
        <v>0.33333333300000001</v>
      </c>
      <c r="M44">
        <f t="shared" si="4"/>
        <v>0</v>
      </c>
    </row>
    <row r="45" spans="1:13">
      <c r="A45">
        <v>44</v>
      </c>
      <c r="B45" s="1" t="s">
        <v>43</v>
      </c>
      <c r="C45" s="1">
        <v>0</v>
      </c>
      <c r="D45" s="1">
        <v>0.33333333300000001</v>
      </c>
      <c r="E45" s="1" t="s">
        <v>73</v>
      </c>
      <c r="F45">
        <f t="shared" si="5"/>
        <v>3</v>
      </c>
      <c r="G45">
        <v>2</v>
      </c>
      <c r="H45" s="1">
        <v>1</v>
      </c>
      <c r="L45">
        <f t="shared" si="3"/>
        <v>0.33333333300000001</v>
      </c>
      <c r="M45">
        <f t="shared" si="4"/>
        <v>0</v>
      </c>
    </row>
    <row r="46" spans="1:13">
      <c r="A46">
        <v>45</v>
      </c>
      <c r="B46" s="1" t="s">
        <v>44</v>
      </c>
      <c r="C46" s="1">
        <v>0</v>
      </c>
      <c r="D46" s="1">
        <v>0.33333333300000001</v>
      </c>
      <c r="E46" s="1" t="s">
        <v>73</v>
      </c>
      <c r="F46">
        <f t="shared" si="5"/>
        <v>3</v>
      </c>
      <c r="G46">
        <v>2</v>
      </c>
      <c r="H46" s="1">
        <v>1</v>
      </c>
      <c r="L46">
        <f t="shared" si="3"/>
        <v>0.33333333300000001</v>
      </c>
      <c r="M46">
        <f t="shared" si="4"/>
        <v>0</v>
      </c>
    </row>
    <row r="47" spans="1:13">
      <c r="A47">
        <v>46</v>
      </c>
      <c r="B47" s="1" t="s">
        <v>45</v>
      </c>
      <c r="C47" s="1">
        <v>0</v>
      </c>
      <c r="D47" s="1">
        <v>0.33333333300000001</v>
      </c>
      <c r="E47" s="1" t="s">
        <v>73</v>
      </c>
      <c r="F47">
        <f t="shared" si="5"/>
        <v>3</v>
      </c>
      <c r="G47">
        <v>2</v>
      </c>
      <c r="H47" s="1">
        <v>1</v>
      </c>
      <c r="L47">
        <f t="shared" si="3"/>
        <v>0.33333333300000001</v>
      </c>
      <c r="M47">
        <f t="shared" si="4"/>
        <v>0</v>
      </c>
    </row>
    <row r="48" spans="1:13">
      <c r="A48">
        <v>47</v>
      </c>
      <c r="B48" s="1" t="s">
        <v>46</v>
      </c>
      <c r="C48" s="1">
        <v>0</v>
      </c>
      <c r="D48" s="1">
        <v>0.33333333300000001</v>
      </c>
      <c r="E48" s="1" t="s">
        <v>73</v>
      </c>
      <c r="F48">
        <f t="shared" si="5"/>
        <v>3</v>
      </c>
      <c r="G48">
        <v>2</v>
      </c>
      <c r="H48" s="1">
        <v>1</v>
      </c>
      <c r="L48">
        <f t="shared" si="3"/>
        <v>0.33333333300000001</v>
      </c>
      <c r="M48">
        <f t="shared" si="4"/>
        <v>0</v>
      </c>
    </row>
    <row r="49" spans="1:13">
      <c r="A49">
        <v>48</v>
      </c>
      <c r="B49" s="1" t="s">
        <v>47</v>
      </c>
      <c r="C49" s="1">
        <v>0</v>
      </c>
      <c r="D49" s="1">
        <v>0.33333333300000001</v>
      </c>
      <c r="E49" s="1" t="s">
        <v>73</v>
      </c>
      <c r="F49">
        <f t="shared" si="5"/>
        <v>3</v>
      </c>
      <c r="G49">
        <v>2</v>
      </c>
      <c r="H49" s="1">
        <v>1</v>
      </c>
      <c r="L49">
        <f t="shared" si="3"/>
        <v>0.33333333300000001</v>
      </c>
      <c r="M49">
        <f t="shared" si="4"/>
        <v>0</v>
      </c>
    </row>
    <row r="50" spans="1:13">
      <c r="A50">
        <v>49</v>
      </c>
      <c r="B50" s="1" t="s">
        <v>48</v>
      </c>
      <c r="C50" s="1">
        <v>0</v>
      </c>
      <c r="D50" s="1">
        <v>0.33333333300000001</v>
      </c>
      <c r="E50" s="1" t="s">
        <v>73</v>
      </c>
      <c r="F50">
        <f t="shared" si="5"/>
        <v>3</v>
      </c>
      <c r="G50">
        <v>2</v>
      </c>
      <c r="H50" s="1">
        <v>1</v>
      </c>
      <c r="L50">
        <f t="shared" si="3"/>
        <v>0.33333333300000001</v>
      </c>
      <c r="M50">
        <f t="shared" si="4"/>
        <v>0</v>
      </c>
    </row>
    <row r="51" spans="1:13">
      <c r="A51">
        <v>50</v>
      </c>
      <c r="B51" s="1" t="s">
        <v>49</v>
      </c>
      <c r="C51" s="1">
        <v>0</v>
      </c>
      <c r="D51" s="1">
        <v>0.33333333300000001</v>
      </c>
      <c r="E51" s="1" t="s">
        <v>73</v>
      </c>
      <c r="F51">
        <f t="shared" si="5"/>
        <v>3</v>
      </c>
      <c r="G51">
        <v>2</v>
      </c>
      <c r="H51" s="1">
        <v>1</v>
      </c>
      <c r="L51">
        <f t="shared" si="3"/>
        <v>0.33333333300000001</v>
      </c>
      <c r="M51">
        <f t="shared" si="4"/>
        <v>0</v>
      </c>
    </row>
    <row r="52" spans="1:13">
      <c r="A52">
        <v>51</v>
      </c>
      <c r="B52" s="1" t="s">
        <v>50</v>
      </c>
      <c r="C52" s="1">
        <v>0</v>
      </c>
      <c r="D52" s="1">
        <v>0.33333333300000001</v>
      </c>
      <c r="E52" s="1" t="s">
        <v>73</v>
      </c>
      <c r="F52">
        <f t="shared" si="5"/>
        <v>3</v>
      </c>
      <c r="G52">
        <v>2</v>
      </c>
      <c r="H52" s="1">
        <v>1</v>
      </c>
      <c r="L52">
        <f t="shared" si="3"/>
        <v>0.33333333300000001</v>
      </c>
      <c r="M52">
        <f t="shared" si="4"/>
        <v>0</v>
      </c>
    </row>
    <row r="53" spans="1:13">
      <c r="A53">
        <v>52</v>
      </c>
      <c r="B53" s="1" t="s">
        <v>51</v>
      </c>
      <c r="C53" s="1">
        <v>0</v>
      </c>
      <c r="D53" s="1">
        <v>0.25</v>
      </c>
      <c r="E53" s="1" t="s">
        <v>76</v>
      </c>
      <c r="F53">
        <f t="shared" si="5"/>
        <v>4</v>
      </c>
      <c r="G53">
        <v>3</v>
      </c>
      <c r="H53" s="1">
        <v>1</v>
      </c>
      <c r="L53">
        <f t="shared" si="3"/>
        <v>0.25</v>
      </c>
      <c r="M53">
        <f t="shared" si="4"/>
        <v>0</v>
      </c>
    </row>
    <row r="54" spans="1:13">
      <c r="A54">
        <v>53</v>
      </c>
      <c r="B54" s="1" t="s">
        <v>52</v>
      </c>
      <c r="C54" s="1">
        <v>0</v>
      </c>
      <c r="D54" s="1">
        <v>0.25</v>
      </c>
      <c r="E54" s="1" t="s">
        <v>76</v>
      </c>
      <c r="F54">
        <f t="shared" si="5"/>
        <v>4</v>
      </c>
      <c r="G54">
        <v>3</v>
      </c>
      <c r="H54" s="1">
        <v>1</v>
      </c>
      <c r="L54">
        <f t="shared" si="3"/>
        <v>0.25</v>
      </c>
      <c r="M54">
        <f t="shared" si="4"/>
        <v>0</v>
      </c>
    </row>
    <row r="55" spans="1:13">
      <c r="A55">
        <v>54</v>
      </c>
      <c r="B55" s="1" t="s">
        <v>53</v>
      </c>
      <c r="C55" s="1">
        <v>0</v>
      </c>
      <c r="D55" s="1">
        <v>0.25</v>
      </c>
      <c r="E55" s="1" t="s">
        <v>76</v>
      </c>
      <c r="F55">
        <f t="shared" si="5"/>
        <v>4</v>
      </c>
      <c r="G55">
        <v>3</v>
      </c>
      <c r="H55" s="1">
        <v>1</v>
      </c>
      <c r="L55">
        <f t="shared" si="3"/>
        <v>0.25</v>
      </c>
      <c r="M55">
        <f t="shared" si="4"/>
        <v>0</v>
      </c>
    </row>
    <row r="56" spans="1:13">
      <c r="A56">
        <v>55</v>
      </c>
      <c r="B56" s="1" t="s">
        <v>54</v>
      </c>
      <c r="C56" s="1">
        <v>0</v>
      </c>
      <c r="D56" s="1">
        <v>0.25</v>
      </c>
      <c r="E56" s="1" t="s">
        <v>76</v>
      </c>
      <c r="F56">
        <f t="shared" si="5"/>
        <v>4</v>
      </c>
      <c r="G56">
        <v>3</v>
      </c>
      <c r="H56" s="1">
        <v>1</v>
      </c>
      <c r="L56">
        <f t="shared" si="3"/>
        <v>0.25</v>
      </c>
      <c r="M56">
        <f t="shared" si="4"/>
        <v>0</v>
      </c>
    </row>
    <row r="57" spans="1:13">
      <c r="A57">
        <v>56</v>
      </c>
      <c r="B57" s="1" t="s">
        <v>55</v>
      </c>
      <c r="C57" s="1">
        <v>0</v>
      </c>
      <c r="D57" s="1">
        <v>0.25</v>
      </c>
      <c r="E57" s="1" t="s">
        <v>76</v>
      </c>
      <c r="F57">
        <f t="shared" si="5"/>
        <v>4</v>
      </c>
      <c r="G57">
        <v>3</v>
      </c>
      <c r="H57" s="1">
        <v>1</v>
      </c>
      <c r="L57">
        <f t="shared" si="3"/>
        <v>0.25</v>
      </c>
      <c r="M57">
        <f t="shared" si="4"/>
        <v>0</v>
      </c>
    </row>
    <row r="58" spans="1:13">
      <c r="A58">
        <v>57</v>
      </c>
      <c r="B58" s="1" t="s">
        <v>56</v>
      </c>
      <c r="C58" s="1">
        <v>0</v>
      </c>
      <c r="D58" s="1">
        <v>0.25</v>
      </c>
      <c r="E58" s="1" t="s">
        <v>76</v>
      </c>
      <c r="F58">
        <f t="shared" si="5"/>
        <v>4</v>
      </c>
      <c r="G58">
        <v>3</v>
      </c>
      <c r="H58" s="1">
        <v>1</v>
      </c>
      <c r="L58">
        <f t="shared" si="3"/>
        <v>0.25</v>
      </c>
      <c r="M58">
        <f t="shared" si="4"/>
        <v>0</v>
      </c>
    </row>
    <row r="59" spans="1:13">
      <c r="A59">
        <v>58</v>
      </c>
      <c r="B59" s="1" t="s">
        <v>57</v>
      </c>
      <c r="C59" s="1">
        <v>0</v>
      </c>
      <c r="D59" s="1">
        <v>0.33333333300000001</v>
      </c>
      <c r="E59" s="1" t="s">
        <v>77</v>
      </c>
      <c r="F59">
        <f t="shared" si="5"/>
        <v>6</v>
      </c>
      <c r="G59">
        <v>4</v>
      </c>
      <c r="H59" s="1">
        <v>2</v>
      </c>
      <c r="L59">
        <f t="shared" si="3"/>
        <v>0.33333333300000001</v>
      </c>
      <c r="M59">
        <f t="shared" si="4"/>
        <v>0</v>
      </c>
    </row>
    <row r="60" spans="1:13">
      <c r="A60">
        <v>59</v>
      </c>
      <c r="B60" s="1" t="s">
        <v>58</v>
      </c>
      <c r="C60" s="1">
        <v>0</v>
      </c>
      <c r="D60" s="1">
        <v>0.16666666699999999</v>
      </c>
      <c r="E60" s="1" t="s">
        <v>78</v>
      </c>
      <c r="F60">
        <f t="shared" si="5"/>
        <v>6</v>
      </c>
      <c r="G60">
        <v>4</v>
      </c>
      <c r="H60" s="1">
        <v>1</v>
      </c>
      <c r="L60">
        <f t="shared" si="3"/>
        <v>0.16666666699999999</v>
      </c>
      <c r="M60">
        <f t="shared" si="4"/>
        <v>0</v>
      </c>
    </row>
  </sheetData>
  <phoneticPr fontId="7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20"/>
  <sheetViews>
    <sheetView topLeftCell="A2" workbookViewId="0">
      <selection activeCell="K1" sqref="K1:S65536"/>
    </sheetView>
  </sheetViews>
  <sheetFormatPr defaultRowHeight="15"/>
  <cols>
    <col min="2" max="2" width="15.5703125" bestFit="1" customWidth="1"/>
    <col min="3" max="3" width="11.7109375" customWidth="1"/>
    <col min="4" max="4" width="5.7109375" customWidth="1"/>
    <col min="5" max="5" width="11.85546875" bestFit="1" customWidth="1"/>
    <col min="9" max="10" width="9.140625" style="2"/>
  </cols>
  <sheetData>
    <row r="1" spans="1:19">
      <c r="A1" t="s">
        <v>84</v>
      </c>
      <c r="B1" t="s">
        <v>59</v>
      </c>
      <c r="C1" t="s">
        <v>89</v>
      </c>
      <c r="D1" t="s">
        <v>88</v>
      </c>
      <c r="E1" t="s">
        <v>79</v>
      </c>
      <c r="F1" t="s">
        <v>81</v>
      </c>
      <c r="G1" t="s">
        <v>82</v>
      </c>
      <c r="H1" t="s">
        <v>83</v>
      </c>
      <c r="I1" s="2" t="s">
        <v>90</v>
      </c>
      <c r="J1" s="2" t="s">
        <v>91</v>
      </c>
    </row>
    <row r="2" spans="1:19">
      <c r="I2" s="3">
        <v>2.6850850873884391</v>
      </c>
      <c r="J2" s="3">
        <v>3.6268842750583068</v>
      </c>
      <c r="K2" t="s">
        <v>92</v>
      </c>
      <c r="L2" t="s">
        <v>93</v>
      </c>
      <c r="M2" t="s">
        <v>94</v>
      </c>
      <c r="N2" t="s">
        <v>95</v>
      </c>
      <c r="O2" t="s">
        <v>96</v>
      </c>
      <c r="P2" t="s">
        <v>97</v>
      </c>
      <c r="R2" t="s">
        <v>98</v>
      </c>
      <c r="S2" t="s">
        <v>99</v>
      </c>
    </row>
    <row r="3" spans="1:19">
      <c r="A3">
        <v>1</v>
      </c>
      <c r="B3" s="1" t="s">
        <v>0</v>
      </c>
      <c r="C3" s="1" t="s">
        <v>85</v>
      </c>
      <c r="D3" s="1">
        <v>1</v>
      </c>
      <c r="E3" s="1" t="s">
        <v>62</v>
      </c>
      <c r="F3">
        <v>1</v>
      </c>
      <c r="G3" s="1">
        <v>3</v>
      </c>
      <c r="H3" s="1">
        <v>1</v>
      </c>
      <c r="I3" s="2">
        <f>F3</f>
        <v>1</v>
      </c>
      <c r="K3">
        <f>SUMPRODUCT(I3:J3,I$2:J$2)</f>
        <v>2.6850850873884391</v>
      </c>
      <c r="L3">
        <f>EXP(-K3)</f>
        <v>6.8215389480033847E-2</v>
      </c>
      <c r="M3">
        <f>SUM(L3,L4)</f>
        <v>6.8234208305676738E-2</v>
      </c>
      <c r="N3">
        <f>L3/M3</f>
        <v>0.9997242024768781</v>
      </c>
      <c r="O3">
        <f>LN(N3)</f>
        <v>-2.7583556225300749E-4</v>
      </c>
      <c r="P3" s="4">
        <f>SUMPRODUCT(O3:O120,D3:D120)</f>
        <v>-22.194159274624024</v>
      </c>
      <c r="R3">
        <f>D3</f>
        <v>1</v>
      </c>
      <c r="S3">
        <f>N3</f>
        <v>0.9997242024768781</v>
      </c>
    </row>
    <row r="4" spans="1:19">
      <c r="B4" s="1"/>
      <c r="C4" s="1" t="s">
        <v>86</v>
      </c>
      <c r="D4" s="1">
        <v>0</v>
      </c>
      <c r="E4" s="1"/>
      <c r="G4" s="1"/>
      <c r="H4" s="1"/>
      <c r="J4" s="2">
        <f>G3</f>
        <v>3</v>
      </c>
      <c r="K4">
        <f t="shared" ref="K4:K67" si="0">SUMPRODUCT(I4:J4,I$2:J$2)</f>
        <v>10.88065282517492</v>
      </c>
      <c r="L4">
        <f t="shared" ref="L4:L67" si="1">EXP(-K4)</f>
        <v>1.8818825642897636E-5</v>
      </c>
      <c r="M4">
        <f>M3</f>
        <v>6.8234208305676738E-2</v>
      </c>
      <c r="N4">
        <f>L4/M4</f>
        <v>2.7579752312202041E-4</v>
      </c>
      <c r="O4">
        <f>LN(N4)</f>
        <v>-8.1958435733487338</v>
      </c>
    </row>
    <row r="5" spans="1:19">
      <c r="A5">
        <v>2</v>
      </c>
      <c r="B5" s="1" t="s">
        <v>1</v>
      </c>
      <c r="C5" s="1" t="s">
        <v>85</v>
      </c>
      <c r="D5" s="1">
        <v>1</v>
      </c>
      <c r="E5" s="1" t="s">
        <v>63</v>
      </c>
      <c r="F5">
        <v>1</v>
      </c>
      <c r="G5" s="1">
        <v>3</v>
      </c>
      <c r="I5" s="2">
        <f>F5</f>
        <v>1</v>
      </c>
      <c r="K5">
        <f t="shared" si="0"/>
        <v>2.6850850873884391</v>
      </c>
      <c r="L5">
        <f t="shared" si="1"/>
        <v>6.8215389480033847E-2</v>
      </c>
      <c r="M5">
        <f>SUM(L5,L6)</f>
        <v>6.8234208305676738E-2</v>
      </c>
      <c r="N5">
        <f t="shared" ref="N5:N68" si="2">L5/M5</f>
        <v>0.9997242024768781</v>
      </c>
      <c r="O5">
        <f t="shared" ref="O5:O68" si="3">LN(N5)</f>
        <v>-2.7583556225300749E-4</v>
      </c>
      <c r="R5">
        <f>D5</f>
        <v>1</v>
      </c>
      <c r="S5">
        <f>N5</f>
        <v>0.9997242024768781</v>
      </c>
    </row>
    <row r="6" spans="1:19">
      <c r="B6" s="1"/>
      <c r="C6" s="1" t="s">
        <v>86</v>
      </c>
      <c r="D6" s="1">
        <v>0</v>
      </c>
      <c r="E6" s="1"/>
      <c r="G6" s="1"/>
      <c r="J6" s="2">
        <f>G5</f>
        <v>3</v>
      </c>
      <c r="K6">
        <f t="shared" si="0"/>
        <v>10.88065282517492</v>
      </c>
      <c r="L6">
        <f t="shared" si="1"/>
        <v>1.8818825642897636E-5</v>
      </c>
      <c r="M6">
        <f>M5</f>
        <v>6.8234208305676738E-2</v>
      </c>
      <c r="N6">
        <f t="shared" si="2"/>
        <v>2.7579752312202041E-4</v>
      </c>
      <c r="O6">
        <f t="shared" si="3"/>
        <v>-8.1958435733487338</v>
      </c>
    </row>
    <row r="7" spans="1:19">
      <c r="A7">
        <v>3</v>
      </c>
      <c r="B7" s="1" t="s">
        <v>2</v>
      </c>
      <c r="C7" s="1" t="s">
        <v>85</v>
      </c>
      <c r="D7" s="1">
        <v>1</v>
      </c>
      <c r="E7" s="1" t="s">
        <v>64</v>
      </c>
      <c r="F7">
        <v>1</v>
      </c>
      <c r="G7" s="1">
        <v>2</v>
      </c>
      <c r="I7" s="2">
        <f>F7</f>
        <v>1</v>
      </c>
      <c r="K7">
        <f t="shared" si="0"/>
        <v>2.6850850873884391</v>
      </c>
      <c r="L7">
        <f t="shared" si="1"/>
        <v>6.8215389480033847E-2</v>
      </c>
      <c r="M7">
        <f>SUM(L7,L8)</f>
        <v>6.8922892577709297E-2</v>
      </c>
      <c r="N7">
        <f t="shared" si="2"/>
        <v>0.98973486063606875</v>
      </c>
      <c r="O7">
        <f t="shared" si="3"/>
        <v>-1.0318189262347592E-2</v>
      </c>
      <c r="R7">
        <f>D7</f>
        <v>1</v>
      </c>
      <c r="S7">
        <f>N7</f>
        <v>0.98973486063606875</v>
      </c>
    </row>
    <row r="8" spans="1:19">
      <c r="B8" s="1"/>
      <c r="C8" s="1" t="s">
        <v>86</v>
      </c>
      <c r="D8" s="1">
        <v>0</v>
      </c>
      <c r="E8" s="1"/>
      <c r="G8" s="1"/>
      <c r="J8" s="2">
        <f>G7</f>
        <v>2</v>
      </c>
      <c r="K8">
        <f t="shared" si="0"/>
        <v>7.2537685501166136</v>
      </c>
      <c r="L8">
        <f t="shared" si="1"/>
        <v>7.0750309767544581E-4</v>
      </c>
      <c r="M8">
        <f>M7</f>
        <v>6.8922892577709297E-2</v>
      </c>
      <c r="N8">
        <f t="shared" si="2"/>
        <v>1.0265139363931208E-2</v>
      </c>
      <c r="O8">
        <f t="shared" si="3"/>
        <v>-4.5790016519905219</v>
      </c>
    </row>
    <row r="9" spans="1:19">
      <c r="A9">
        <v>4</v>
      </c>
      <c r="B9" s="1" t="s">
        <v>3</v>
      </c>
      <c r="C9" s="1" t="s">
        <v>85</v>
      </c>
      <c r="D9" s="1">
        <v>1</v>
      </c>
      <c r="E9" s="1" t="s">
        <v>64</v>
      </c>
      <c r="F9">
        <v>1</v>
      </c>
      <c r="G9" s="1">
        <v>2</v>
      </c>
      <c r="I9" s="2">
        <f>F9</f>
        <v>1</v>
      </c>
      <c r="K9">
        <f t="shared" si="0"/>
        <v>2.6850850873884391</v>
      </c>
      <c r="L9">
        <f t="shared" si="1"/>
        <v>6.8215389480033847E-2</v>
      </c>
      <c r="M9">
        <f>SUM(L9,L10)</f>
        <v>6.8922892577709297E-2</v>
      </c>
      <c r="N9">
        <f t="shared" si="2"/>
        <v>0.98973486063606875</v>
      </c>
      <c r="O9">
        <f t="shared" si="3"/>
        <v>-1.0318189262347592E-2</v>
      </c>
      <c r="R9">
        <f>D9</f>
        <v>1</v>
      </c>
      <c r="S9">
        <f>N9</f>
        <v>0.98973486063606875</v>
      </c>
    </row>
    <row r="10" spans="1:19">
      <c r="B10" s="1"/>
      <c r="C10" s="1" t="s">
        <v>86</v>
      </c>
      <c r="D10" s="1">
        <v>0</v>
      </c>
      <c r="E10" s="1"/>
      <c r="G10" s="1"/>
      <c r="J10" s="2">
        <f>G9</f>
        <v>2</v>
      </c>
      <c r="K10">
        <f t="shared" si="0"/>
        <v>7.2537685501166136</v>
      </c>
      <c r="L10">
        <f t="shared" si="1"/>
        <v>7.0750309767544581E-4</v>
      </c>
      <c r="M10">
        <f>M9</f>
        <v>6.8922892577709297E-2</v>
      </c>
      <c r="N10">
        <f t="shared" si="2"/>
        <v>1.0265139363931208E-2</v>
      </c>
      <c r="O10">
        <f t="shared" si="3"/>
        <v>-4.5790016519905219</v>
      </c>
    </row>
    <row r="11" spans="1:19">
      <c r="A11">
        <v>5</v>
      </c>
      <c r="B11" s="1" t="s">
        <v>4</v>
      </c>
      <c r="C11" s="1" t="s">
        <v>85</v>
      </c>
      <c r="D11" s="1">
        <v>1</v>
      </c>
      <c r="E11" s="1" t="s">
        <v>64</v>
      </c>
      <c r="F11">
        <v>1</v>
      </c>
      <c r="G11" s="1">
        <v>2</v>
      </c>
      <c r="I11" s="2">
        <f>F11</f>
        <v>1</v>
      </c>
      <c r="K11">
        <f t="shared" si="0"/>
        <v>2.6850850873884391</v>
      </c>
      <c r="L11">
        <f t="shared" si="1"/>
        <v>6.8215389480033847E-2</v>
      </c>
      <c r="M11">
        <f>SUM(L11,L12)</f>
        <v>6.8922892577709297E-2</v>
      </c>
      <c r="N11">
        <f t="shared" si="2"/>
        <v>0.98973486063606875</v>
      </c>
      <c r="O11">
        <f t="shared" si="3"/>
        <v>-1.0318189262347592E-2</v>
      </c>
      <c r="R11">
        <f>D11</f>
        <v>1</v>
      </c>
      <c r="S11">
        <f>N11</f>
        <v>0.98973486063606875</v>
      </c>
    </row>
    <row r="12" spans="1:19">
      <c r="B12" s="1"/>
      <c r="C12" s="1" t="s">
        <v>86</v>
      </c>
      <c r="D12" s="1">
        <v>0</v>
      </c>
      <c r="E12" s="1"/>
      <c r="G12" s="1"/>
      <c r="J12" s="2">
        <f>G11</f>
        <v>2</v>
      </c>
      <c r="K12">
        <f t="shared" si="0"/>
        <v>7.2537685501166136</v>
      </c>
      <c r="L12">
        <f t="shared" si="1"/>
        <v>7.0750309767544581E-4</v>
      </c>
      <c r="M12">
        <f>M11</f>
        <v>6.8922892577709297E-2</v>
      </c>
      <c r="N12">
        <f t="shared" si="2"/>
        <v>1.0265139363931208E-2</v>
      </c>
      <c r="O12">
        <f t="shared" si="3"/>
        <v>-4.5790016519905219</v>
      </c>
    </row>
    <row r="13" spans="1:19">
      <c r="A13">
        <v>6</v>
      </c>
      <c r="B13" s="1" t="s">
        <v>5</v>
      </c>
      <c r="C13" s="1" t="s">
        <v>85</v>
      </c>
      <c r="D13" s="1">
        <v>1</v>
      </c>
      <c r="E13" s="1" t="s">
        <v>64</v>
      </c>
      <c r="F13">
        <v>1</v>
      </c>
      <c r="G13" s="1">
        <v>2</v>
      </c>
      <c r="I13" s="2">
        <f>F13</f>
        <v>1</v>
      </c>
      <c r="K13">
        <f t="shared" si="0"/>
        <v>2.6850850873884391</v>
      </c>
      <c r="L13">
        <f t="shared" si="1"/>
        <v>6.8215389480033847E-2</v>
      </c>
      <c r="M13">
        <f>SUM(L13,L14)</f>
        <v>6.8922892577709297E-2</v>
      </c>
      <c r="N13">
        <f t="shared" si="2"/>
        <v>0.98973486063606875</v>
      </c>
      <c r="O13">
        <f t="shared" si="3"/>
        <v>-1.0318189262347592E-2</v>
      </c>
      <c r="R13">
        <f>D13</f>
        <v>1</v>
      </c>
      <c r="S13">
        <f>N13</f>
        <v>0.98973486063606875</v>
      </c>
    </row>
    <row r="14" spans="1:19">
      <c r="B14" s="1"/>
      <c r="C14" s="1" t="s">
        <v>86</v>
      </c>
      <c r="D14" s="1">
        <v>0</v>
      </c>
      <c r="E14" s="1"/>
      <c r="G14" s="1"/>
      <c r="J14" s="2">
        <f>G13</f>
        <v>2</v>
      </c>
      <c r="K14">
        <f t="shared" si="0"/>
        <v>7.2537685501166136</v>
      </c>
      <c r="L14">
        <f t="shared" si="1"/>
        <v>7.0750309767544581E-4</v>
      </c>
      <c r="M14">
        <f>M13</f>
        <v>6.8922892577709297E-2</v>
      </c>
      <c r="N14">
        <f t="shared" si="2"/>
        <v>1.0265139363931208E-2</v>
      </c>
      <c r="O14">
        <f t="shared" si="3"/>
        <v>-4.5790016519905219</v>
      </c>
    </row>
    <row r="15" spans="1:19">
      <c r="A15">
        <v>7</v>
      </c>
      <c r="B15" s="1" t="s">
        <v>6</v>
      </c>
      <c r="C15" s="1" t="s">
        <v>85</v>
      </c>
      <c r="D15" s="1">
        <v>1</v>
      </c>
      <c r="E15" s="1" t="s">
        <v>65</v>
      </c>
      <c r="F15">
        <v>1</v>
      </c>
      <c r="G15" s="1">
        <v>2</v>
      </c>
      <c r="H15" s="1">
        <v>1</v>
      </c>
      <c r="I15" s="2">
        <f>F15</f>
        <v>1</v>
      </c>
      <c r="K15">
        <f t="shared" si="0"/>
        <v>2.6850850873884391</v>
      </c>
      <c r="L15">
        <f t="shared" si="1"/>
        <v>6.8215389480033847E-2</v>
      </c>
      <c r="M15">
        <f>SUM(L15,L16)</f>
        <v>6.8922892577709297E-2</v>
      </c>
      <c r="N15">
        <f t="shared" si="2"/>
        <v>0.98973486063606875</v>
      </c>
      <c r="O15">
        <f t="shared" si="3"/>
        <v>-1.0318189262347592E-2</v>
      </c>
      <c r="R15">
        <f>D15</f>
        <v>1</v>
      </c>
      <c r="S15">
        <f>N15</f>
        <v>0.98973486063606875</v>
      </c>
    </row>
    <row r="16" spans="1:19">
      <c r="B16" s="1"/>
      <c r="C16" s="1" t="s">
        <v>86</v>
      </c>
      <c r="D16" s="1">
        <v>0</v>
      </c>
      <c r="E16" s="1"/>
      <c r="G16" s="1"/>
      <c r="H16" s="1"/>
      <c r="J16" s="2">
        <f>G15</f>
        <v>2</v>
      </c>
      <c r="K16">
        <f t="shared" si="0"/>
        <v>7.2537685501166136</v>
      </c>
      <c r="L16">
        <f t="shared" si="1"/>
        <v>7.0750309767544581E-4</v>
      </c>
      <c r="M16">
        <f>M15</f>
        <v>6.8922892577709297E-2</v>
      </c>
      <c r="N16">
        <f t="shared" si="2"/>
        <v>1.0265139363931208E-2</v>
      </c>
      <c r="O16">
        <f t="shared" si="3"/>
        <v>-4.5790016519905219</v>
      </c>
    </row>
    <row r="17" spans="1:19">
      <c r="A17">
        <v>8</v>
      </c>
      <c r="B17" s="1" t="s">
        <v>7</v>
      </c>
      <c r="C17" s="1" t="s">
        <v>85</v>
      </c>
      <c r="D17" s="1">
        <v>1</v>
      </c>
      <c r="E17" s="1" t="s">
        <v>64</v>
      </c>
      <c r="F17">
        <v>1</v>
      </c>
      <c r="G17" s="1">
        <v>2</v>
      </c>
      <c r="I17" s="2">
        <f>F17</f>
        <v>1</v>
      </c>
      <c r="K17">
        <f t="shared" si="0"/>
        <v>2.6850850873884391</v>
      </c>
      <c r="L17">
        <f t="shared" si="1"/>
        <v>6.8215389480033847E-2</v>
      </c>
      <c r="M17">
        <f>SUM(L17,L18)</f>
        <v>6.8922892577709297E-2</v>
      </c>
      <c r="N17">
        <f t="shared" si="2"/>
        <v>0.98973486063606875</v>
      </c>
      <c r="O17">
        <f t="shared" si="3"/>
        <v>-1.0318189262347592E-2</v>
      </c>
      <c r="R17">
        <f>D17</f>
        <v>1</v>
      </c>
      <c r="S17">
        <f>N17</f>
        <v>0.98973486063606875</v>
      </c>
    </row>
    <row r="18" spans="1:19">
      <c r="B18" s="1"/>
      <c r="C18" s="1" t="s">
        <v>86</v>
      </c>
      <c r="D18" s="1">
        <v>0</v>
      </c>
      <c r="E18" s="1"/>
      <c r="G18" s="1"/>
      <c r="J18" s="2">
        <f>G17</f>
        <v>2</v>
      </c>
      <c r="K18">
        <f t="shared" si="0"/>
        <v>7.2537685501166136</v>
      </c>
      <c r="L18">
        <f t="shared" si="1"/>
        <v>7.0750309767544581E-4</v>
      </c>
      <c r="M18">
        <f>M17</f>
        <v>6.8922892577709297E-2</v>
      </c>
      <c r="N18">
        <f t="shared" si="2"/>
        <v>1.0265139363931208E-2</v>
      </c>
      <c r="O18">
        <f t="shared" si="3"/>
        <v>-4.5790016519905219</v>
      </c>
    </row>
    <row r="19" spans="1:19">
      <c r="A19">
        <v>9</v>
      </c>
      <c r="B19" s="1" t="s">
        <v>8</v>
      </c>
      <c r="C19" s="1" t="s">
        <v>85</v>
      </c>
      <c r="D19" s="1">
        <v>1</v>
      </c>
      <c r="E19" s="1" t="s">
        <v>66</v>
      </c>
      <c r="F19">
        <v>1</v>
      </c>
      <c r="G19" s="1">
        <v>3</v>
      </c>
      <c r="H19" s="1">
        <v>2</v>
      </c>
      <c r="I19" s="2">
        <f>F19</f>
        <v>1</v>
      </c>
      <c r="K19">
        <f t="shared" si="0"/>
        <v>2.6850850873884391</v>
      </c>
      <c r="L19">
        <f t="shared" si="1"/>
        <v>6.8215389480033847E-2</v>
      </c>
      <c r="M19">
        <f>SUM(L19,L20)</f>
        <v>6.8234208305676738E-2</v>
      </c>
      <c r="N19">
        <f t="shared" si="2"/>
        <v>0.9997242024768781</v>
      </c>
      <c r="O19">
        <f t="shared" si="3"/>
        <v>-2.7583556225300749E-4</v>
      </c>
      <c r="R19">
        <f>D19</f>
        <v>1</v>
      </c>
      <c r="S19">
        <f>N19</f>
        <v>0.9997242024768781</v>
      </c>
    </row>
    <row r="20" spans="1:19">
      <c r="B20" s="1"/>
      <c r="C20" s="1" t="s">
        <v>86</v>
      </c>
      <c r="D20" s="1">
        <v>0</v>
      </c>
      <c r="E20" s="1"/>
      <c r="G20" s="1"/>
      <c r="H20" s="1"/>
      <c r="J20" s="2">
        <f>G19</f>
        <v>3</v>
      </c>
      <c r="K20">
        <f t="shared" si="0"/>
        <v>10.88065282517492</v>
      </c>
      <c r="L20">
        <f t="shared" si="1"/>
        <v>1.8818825642897636E-5</v>
      </c>
      <c r="M20">
        <f>M19</f>
        <v>6.8234208305676738E-2</v>
      </c>
      <c r="N20">
        <f t="shared" si="2"/>
        <v>2.7579752312202041E-4</v>
      </c>
      <c r="O20">
        <f t="shared" si="3"/>
        <v>-8.1958435733487338</v>
      </c>
    </row>
    <row r="21" spans="1:19">
      <c r="A21">
        <v>10</v>
      </c>
      <c r="B21" s="1" t="s">
        <v>9</v>
      </c>
      <c r="C21" s="1" t="s">
        <v>85</v>
      </c>
      <c r="D21" s="1">
        <v>1</v>
      </c>
      <c r="E21" s="1" t="s">
        <v>67</v>
      </c>
      <c r="F21">
        <v>1</v>
      </c>
      <c r="G21" s="1">
        <v>1</v>
      </c>
      <c r="H21" s="1">
        <v>1</v>
      </c>
      <c r="I21" s="2">
        <f>F21</f>
        <v>1</v>
      </c>
      <c r="K21">
        <f t="shared" si="0"/>
        <v>2.6850850873884391</v>
      </c>
      <c r="L21">
        <f t="shared" si="1"/>
        <v>6.8215389480033847E-2</v>
      </c>
      <c r="M21">
        <f>SUM(L21,L22)</f>
        <v>9.481431986596188E-2</v>
      </c>
      <c r="N21">
        <f t="shared" si="2"/>
        <v>0.71946294163655145</v>
      </c>
      <c r="O21">
        <f t="shared" si="3"/>
        <v>-0.32925025969827276</v>
      </c>
      <c r="R21">
        <f>D21</f>
        <v>1</v>
      </c>
      <c r="S21">
        <f>N21</f>
        <v>0.71946294163655145</v>
      </c>
    </row>
    <row r="22" spans="1:19">
      <c r="B22" s="1"/>
      <c r="C22" s="1" t="s">
        <v>86</v>
      </c>
      <c r="D22" s="1">
        <v>0</v>
      </c>
      <c r="E22" s="1"/>
      <c r="G22" s="1"/>
      <c r="H22" s="1"/>
      <c r="J22" s="2">
        <f>G21</f>
        <v>1</v>
      </c>
      <c r="K22">
        <f t="shared" si="0"/>
        <v>3.6268842750583068</v>
      </c>
      <c r="L22">
        <f t="shared" si="1"/>
        <v>2.6598930385928036E-2</v>
      </c>
      <c r="M22">
        <f>M21</f>
        <v>9.481431986596188E-2</v>
      </c>
      <c r="N22">
        <f t="shared" si="2"/>
        <v>0.28053705836344867</v>
      </c>
      <c r="O22">
        <f t="shared" si="3"/>
        <v>-1.2710494473681404</v>
      </c>
    </row>
    <row r="23" spans="1:19">
      <c r="A23">
        <v>11</v>
      </c>
      <c r="B23" s="1" t="s">
        <v>10</v>
      </c>
      <c r="C23" s="1" t="s">
        <v>85</v>
      </c>
      <c r="D23" s="1">
        <v>1</v>
      </c>
      <c r="E23" s="1" t="s">
        <v>68</v>
      </c>
      <c r="F23">
        <v>1</v>
      </c>
      <c r="G23" s="1">
        <v>1</v>
      </c>
      <c r="I23" s="2">
        <f>F23</f>
        <v>1</v>
      </c>
      <c r="K23">
        <f t="shared" si="0"/>
        <v>2.6850850873884391</v>
      </c>
      <c r="L23">
        <f t="shared" si="1"/>
        <v>6.8215389480033847E-2</v>
      </c>
      <c r="M23">
        <f>SUM(L23,L24)</f>
        <v>9.481431986596188E-2</v>
      </c>
      <c r="N23">
        <f t="shared" si="2"/>
        <v>0.71946294163655145</v>
      </c>
      <c r="O23">
        <f t="shared" si="3"/>
        <v>-0.32925025969827276</v>
      </c>
      <c r="R23">
        <f>D23</f>
        <v>1</v>
      </c>
      <c r="S23">
        <f>N23</f>
        <v>0.71946294163655145</v>
      </c>
    </row>
    <row r="24" spans="1:19">
      <c r="B24" s="1"/>
      <c r="C24" s="1" t="s">
        <v>86</v>
      </c>
      <c r="D24" s="1">
        <v>0</v>
      </c>
      <c r="E24" s="1"/>
      <c r="G24" s="1"/>
      <c r="J24" s="2">
        <f>G23</f>
        <v>1</v>
      </c>
      <c r="K24">
        <f t="shared" si="0"/>
        <v>3.6268842750583068</v>
      </c>
      <c r="L24">
        <f t="shared" si="1"/>
        <v>2.6598930385928036E-2</v>
      </c>
      <c r="M24">
        <f>M23</f>
        <v>9.481431986596188E-2</v>
      </c>
      <c r="N24">
        <f t="shared" si="2"/>
        <v>0.28053705836344867</v>
      </c>
      <c r="O24">
        <f t="shared" si="3"/>
        <v>-1.2710494473681404</v>
      </c>
    </row>
    <row r="25" spans="1:19">
      <c r="A25">
        <v>12</v>
      </c>
      <c r="B25" s="1" t="s">
        <v>11</v>
      </c>
      <c r="C25" s="1" t="s">
        <v>85</v>
      </c>
      <c r="D25" s="1">
        <v>1</v>
      </c>
      <c r="E25" s="1" t="s">
        <v>68</v>
      </c>
      <c r="F25">
        <v>1</v>
      </c>
      <c r="G25" s="1">
        <v>1</v>
      </c>
      <c r="I25" s="2">
        <f>F25</f>
        <v>1</v>
      </c>
      <c r="K25">
        <f t="shared" si="0"/>
        <v>2.6850850873884391</v>
      </c>
      <c r="L25">
        <f t="shared" si="1"/>
        <v>6.8215389480033847E-2</v>
      </c>
      <c r="M25">
        <f>SUM(L25,L26)</f>
        <v>9.481431986596188E-2</v>
      </c>
      <c r="N25">
        <f t="shared" si="2"/>
        <v>0.71946294163655145</v>
      </c>
      <c r="O25">
        <f t="shared" si="3"/>
        <v>-0.32925025969827276</v>
      </c>
      <c r="R25">
        <f>D25</f>
        <v>1</v>
      </c>
      <c r="S25">
        <f>N25</f>
        <v>0.71946294163655145</v>
      </c>
    </row>
    <row r="26" spans="1:19">
      <c r="B26" s="1"/>
      <c r="C26" s="1" t="s">
        <v>86</v>
      </c>
      <c r="D26" s="1">
        <v>0</v>
      </c>
      <c r="E26" s="1"/>
      <c r="G26" s="1"/>
      <c r="J26" s="2">
        <f>G25</f>
        <v>1</v>
      </c>
      <c r="K26">
        <f t="shared" si="0"/>
        <v>3.6268842750583068</v>
      </c>
      <c r="L26">
        <f t="shared" si="1"/>
        <v>2.6598930385928036E-2</v>
      </c>
      <c r="M26">
        <f>M25</f>
        <v>9.481431986596188E-2</v>
      </c>
      <c r="N26">
        <f t="shared" si="2"/>
        <v>0.28053705836344867</v>
      </c>
      <c r="O26">
        <f t="shared" si="3"/>
        <v>-1.2710494473681404</v>
      </c>
    </row>
    <row r="27" spans="1:19">
      <c r="A27">
        <v>13</v>
      </c>
      <c r="B27" s="1" t="s">
        <v>12</v>
      </c>
      <c r="C27" s="1" t="s">
        <v>85</v>
      </c>
      <c r="D27" s="1">
        <v>1</v>
      </c>
      <c r="E27" s="1" t="s">
        <v>69</v>
      </c>
      <c r="F27">
        <v>1</v>
      </c>
      <c r="G27" s="1">
        <v>1</v>
      </c>
      <c r="H27" s="1">
        <v>1</v>
      </c>
      <c r="I27" s="2">
        <f>F27</f>
        <v>1</v>
      </c>
      <c r="K27">
        <f t="shared" si="0"/>
        <v>2.6850850873884391</v>
      </c>
      <c r="L27">
        <f t="shared" si="1"/>
        <v>6.8215389480033847E-2</v>
      </c>
      <c r="M27">
        <f>SUM(L27,L28)</f>
        <v>9.481431986596188E-2</v>
      </c>
      <c r="N27">
        <f t="shared" si="2"/>
        <v>0.71946294163655145</v>
      </c>
      <c r="O27">
        <f t="shared" si="3"/>
        <v>-0.32925025969827276</v>
      </c>
      <c r="R27">
        <f>D27</f>
        <v>1</v>
      </c>
      <c r="S27">
        <f>N27</f>
        <v>0.71946294163655145</v>
      </c>
    </row>
    <row r="28" spans="1:19">
      <c r="B28" s="1"/>
      <c r="C28" s="1" t="s">
        <v>86</v>
      </c>
      <c r="D28" s="1">
        <v>0</v>
      </c>
      <c r="E28" s="1"/>
      <c r="G28" s="1"/>
      <c r="H28" s="1"/>
      <c r="J28" s="2">
        <f>G27</f>
        <v>1</v>
      </c>
      <c r="K28">
        <f t="shared" si="0"/>
        <v>3.6268842750583068</v>
      </c>
      <c r="L28">
        <f t="shared" si="1"/>
        <v>2.6598930385928036E-2</v>
      </c>
      <c r="M28">
        <f>M27</f>
        <v>9.481431986596188E-2</v>
      </c>
      <c r="N28">
        <f t="shared" si="2"/>
        <v>0.28053705836344867</v>
      </c>
      <c r="O28">
        <f t="shared" si="3"/>
        <v>-1.2710494473681404</v>
      </c>
    </row>
    <row r="29" spans="1:19">
      <c r="A29">
        <v>14</v>
      </c>
      <c r="B29" s="1" t="s">
        <v>13</v>
      </c>
      <c r="C29" s="1" t="s">
        <v>85</v>
      </c>
      <c r="D29" s="1">
        <v>1</v>
      </c>
      <c r="E29" s="1" t="s">
        <v>67</v>
      </c>
      <c r="F29">
        <v>1</v>
      </c>
      <c r="G29" s="1">
        <v>1</v>
      </c>
      <c r="H29" s="1">
        <v>1</v>
      </c>
      <c r="I29" s="2">
        <f>F29</f>
        <v>1</v>
      </c>
      <c r="K29">
        <f t="shared" si="0"/>
        <v>2.6850850873884391</v>
      </c>
      <c r="L29">
        <f t="shared" si="1"/>
        <v>6.8215389480033847E-2</v>
      </c>
      <c r="M29">
        <f>SUM(L29,L30)</f>
        <v>9.481431986596188E-2</v>
      </c>
      <c r="N29">
        <f t="shared" si="2"/>
        <v>0.71946294163655145</v>
      </c>
      <c r="O29">
        <f t="shared" si="3"/>
        <v>-0.32925025969827276</v>
      </c>
      <c r="R29">
        <f>D29</f>
        <v>1</v>
      </c>
      <c r="S29">
        <f>N29</f>
        <v>0.71946294163655145</v>
      </c>
    </row>
    <row r="30" spans="1:19">
      <c r="B30" s="1"/>
      <c r="C30" s="1" t="s">
        <v>86</v>
      </c>
      <c r="D30" s="1">
        <v>0</v>
      </c>
      <c r="E30" s="1"/>
      <c r="G30" s="1"/>
      <c r="H30" s="1"/>
      <c r="J30" s="2">
        <f>G29</f>
        <v>1</v>
      </c>
      <c r="K30">
        <f t="shared" si="0"/>
        <v>3.6268842750583068</v>
      </c>
      <c r="L30">
        <f t="shared" si="1"/>
        <v>2.6598930385928036E-2</v>
      </c>
      <c r="M30">
        <f>M29</f>
        <v>9.481431986596188E-2</v>
      </c>
      <c r="N30">
        <f t="shared" si="2"/>
        <v>0.28053705836344867</v>
      </c>
      <c r="O30">
        <f t="shared" si="3"/>
        <v>-1.2710494473681404</v>
      </c>
    </row>
    <row r="31" spans="1:19">
      <c r="A31">
        <v>15</v>
      </c>
      <c r="B31" s="1" t="s">
        <v>14</v>
      </c>
      <c r="C31" s="1" t="s">
        <v>85</v>
      </c>
      <c r="D31" s="1">
        <v>1</v>
      </c>
      <c r="E31" s="1" t="s">
        <v>68</v>
      </c>
      <c r="F31">
        <v>1</v>
      </c>
      <c r="G31" s="1">
        <v>1</v>
      </c>
      <c r="I31" s="2">
        <f>F31</f>
        <v>1</v>
      </c>
      <c r="K31">
        <f t="shared" si="0"/>
        <v>2.6850850873884391</v>
      </c>
      <c r="L31">
        <f t="shared" si="1"/>
        <v>6.8215389480033847E-2</v>
      </c>
      <c r="M31">
        <f>SUM(L31,L32)</f>
        <v>9.481431986596188E-2</v>
      </c>
      <c r="N31">
        <f t="shared" si="2"/>
        <v>0.71946294163655145</v>
      </c>
      <c r="O31">
        <f t="shared" si="3"/>
        <v>-0.32925025969827276</v>
      </c>
      <c r="R31">
        <f>D31</f>
        <v>1</v>
      </c>
      <c r="S31">
        <f>N31</f>
        <v>0.71946294163655145</v>
      </c>
    </row>
    <row r="32" spans="1:19">
      <c r="B32" s="1"/>
      <c r="C32" s="1" t="s">
        <v>86</v>
      </c>
      <c r="D32" s="1">
        <v>0</v>
      </c>
      <c r="E32" s="1"/>
      <c r="G32" s="1"/>
      <c r="J32" s="2">
        <f>G31</f>
        <v>1</v>
      </c>
      <c r="K32">
        <f t="shared" si="0"/>
        <v>3.6268842750583068</v>
      </c>
      <c r="L32">
        <f t="shared" si="1"/>
        <v>2.6598930385928036E-2</v>
      </c>
      <c r="M32">
        <f>M31</f>
        <v>9.481431986596188E-2</v>
      </c>
      <c r="N32">
        <f t="shared" si="2"/>
        <v>0.28053705836344867</v>
      </c>
      <c r="O32">
        <f t="shared" si="3"/>
        <v>-1.2710494473681404</v>
      </c>
    </row>
    <row r="33" spans="1:19">
      <c r="A33">
        <v>16</v>
      </c>
      <c r="B33" s="1" t="s">
        <v>15</v>
      </c>
      <c r="C33" s="1" t="s">
        <v>85</v>
      </c>
      <c r="D33" s="1">
        <v>1</v>
      </c>
      <c r="E33" s="1" t="s">
        <v>68</v>
      </c>
      <c r="F33">
        <v>1</v>
      </c>
      <c r="G33" s="1">
        <v>1</v>
      </c>
      <c r="I33" s="2">
        <f>F33</f>
        <v>1</v>
      </c>
      <c r="K33">
        <f t="shared" si="0"/>
        <v>2.6850850873884391</v>
      </c>
      <c r="L33">
        <f t="shared" si="1"/>
        <v>6.8215389480033847E-2</v>
      </c>
      <c r="M33">
        <f>SUM(L33,L34)</f>
        <v>9.481431986596188E-2</v>
      </c>
      <c r="N33">
        <f t="shared" si="2"/>
        <v>0.71946294163655145</v>
      </c>
      <c r="O33">
        <f t="shared" si="3"/>
        <v>-0.32925025969827276</v>
      </c>
      <c r="R33">
        <f>D33</f>
        <v>1</v>
      </c>
      <c r="S33">
        <f>N33</f>
        <v>0.71946294163655145</v>
      </c>
    </row>
    <row r="34" spans="1:19">
      <c r="B34" s="1"/>
      <c r="C34" s="1" t="s">
        <v>86</v>
      </c>
      <c r="D34" s="1">
        <v>0</v>
      </c>
      <c r="E34" s="1"/>
      <c r="G34" s="1"/>
      <c r="J34" s="2">
        <f>G33</f>
        <v>1</v>
      </c>
      <c r="K34">
        <f t="shared" si="0"/>
        <v>3.6268842750583068</v>
      </c>
      <c r="L34">
        <f t="shared" si="1"/>
        <v>2.6598930385928036E-2</v>
      </c>
      <c r="M34">
        <f>M33</f>
        <v>9.481431986596188E-2</v>
      </c>
      <c r="N34">
        <f t="shared" si="2"/>
        <v>0.28053705836344867</v>
      </c>
      <c r="O34">
        <f t="shared" si="3"/>
        <v>-1.2710494473681404</v>
      </c>
    </row>
    <row r="35" spans="1:19">
      <c r="A35">
        <v>17</v>
      </c>
      <c r="B35" s="1" t="s">
        <v>16</v>
      </c>
      <c r="C35" s="1" t="s">
        <v>85</v>
      </c>
      <c r="D35" s="1">
        <v>1</v>
      </c>
      <c r="E35" s="1" t="s">
        <v>69</v>
      </c>
      <c r="F35">
        <v>1</v>
      </c>
      <c r="G35" s="1">
        <v>1</v>
      </c>
      <c r="H35" s="1">
        <v>1</v>
      </c>
      <c r="I35" s="2">
        <f>F35</f>
        <v>1</v>
      </c>
      <c r="K35">
        <f t="shared" si="0"/>
        <v>2.6850850873884391</v>
      </c>
      <c r="L35">
        <f t="shared" si="1"/>
        <v>6.8215389480033847E-2</v>
      </c>
      <c r="M35">
        <f>SUM(L35,L36)</f>
        <v>9.481431986596188E-2</v>
      </c>
      <c r="N35">
        <f t="shared" si="2"/>
        <v>0.71946294163655145</v>
      </c>
      <c r="O35">
        <f t="shared" si="3"/>
        <v>-0.32925025969827276</v>
      </c>
      <c r="R35">
        <f>D35</f>
        <v>1</v>
      </c>
      <c r="S35">
        <f>N35</f>
        <v>0.71946294163655145</v>
      </c>
    </row>
    <row r="36" spans="1:19">
      <c r="B36" s="1"/>
      <c r="C36" s="1" t="s">
        <v>86</v>
      </c>
      <c r="D36" s="1">
        <v>0</v>
      </c>
      <c r="E36" s="1"/>
      <c r="G36" s="1"/>
      <c r="H36" s="1"/>
      <c r="J36" s="2">
        <f>G35</f>
        <v>1</v>
      </c>
      <c r="K36">
        <f t="shared" si="0"/>
        <v>3.6268842750583068</v>
      </c>
      <c r="L36">
        <f t="shared" si="1"/>
        <v>2.6598930385928036E-2</v>
      </c>
      <c r="M36">
        <f>M35</f>
        <v>9.481431986596188E-2</v>
      </c>
      <c r="N36">
        <f t="shared" si="2"/>
        <v>0.28053705836344867</v>
      </c>
      <c r="O36">
        <f t="shared" si="3"/>
        <v>-1.2710494473681404</v>
      </c>
    </row>
    <row r="37" spans="1:19">
      <c r="A37">
        <v>18</v>
      </c>
      <c r="B37" s="1" t="s">
        <v>17</v>
      </c>
      <c r="C37" s="1" t="s">
        <v>85</v>
      </c>
      <c r="D37" s="1">
        <v>1</v>
      </c>
      <c r="E37" s="1" t="s">
        <v>69</v>
      </c>
      <c r="F37">
        <v>1</v>
      </c>
      <c r="G37" s="1">
        <v>1</v>
      </c>
      <c r="H37" s="1">
        <v>1</v>
      </c>
      <c r="I37" s="2">
        <f>F37</f>
        <v>1</v>
      </c>
      <c r="K37">
        <f t="shared" si="0"/>
        <v>2.6850850873884391</v>
      </c>
      <c r="L37">
        <f t="shared" si="1"/>
        <v>6.8215389480033847E-2</v>
      </c>
      <c r="M37">
        <f>SUM(L37,L38)</f>
        <v>9.481431986596188E-2</v>
      </c>
      <c r="N37">
        <f t="shared" si="2"/>
        <v>0.71946294163655145</v>
      </c>
      <c r="O37">
        <f t="shared" si="3"/>
        <v>-0.32925025969827276</v>
      </c>
      <c r="R37">
        <f>D37</f>
        <v>1</v>
      </c>
      <c r="S37">
        <f>N37</f>
        <v>0.71946294163655145</v>
      </c>
    </row>
    <row r="38" spans="1:19">
      <c r="B38" s="1"/>
      <c r="C38" s="1" t="s">
        <v>86</v>
      </c>
      <c r="D38" s="1">
        <v>0</v>
      </c>
      <c r="E38" s="1"/>
      <c r="G38" s="1"/>
      <c r="H38" s="1"/>
      <c r="J38" s="2">
        <f>G37</f>
        <v>1</v>
      </c>
      <c r="K38">
        <f t="shared" si="0"/>
        <v>3.6268842750583068</v>
      </c>
      <c r="L38">
        <f t="shared" si="1"/>
        <v>2.6598930385928036E-2</v>
      </c>
      <c r="M38">
        <f>M37</f>
        <v>9.481431986596188E-2</v>
      </c>
      <c r="N38">
        <f t="shared" si="2"/>
        <v>0.28053705836344867</v>
      </c>
      <c r="O38">
        <f t="shared" si="3"/>
        <v>-1.2710494473681404</v>
      </c>
    </row>
    <row r="39" spans="1:19">
      <c r="A39">
        <v>19</v>
      </c>
      <c r="B39" s="1" t="s">
        <v>18</v>
      </c>
      <c r="C39" s="1" t="s">
        <v>85</v>
      </c>
      <c r="D39" s="1">
        <v>1</v>
      </c>
      <c r="E39" s="1" t="s">
        <v>67</v>
      </c>
      <c r="F39">
        <v>1</v>
      </c>
      <c r="G39" s="1">
        <v>1</v>
      </c>
      <c r="H39" s="1">
        <v>1</v>
      </c>
      <c r="I39" s="2">
        <f>F39</f>
        <v>1</v>
      </c>
      <c r="K39">
        <f t="shared" si="0"/>
        <v>2.6850850873884391</v>
      </c>
      <c r="L39">
        <f t="shared" si="1"/>
        <v>6.8215389480033847E-2</v>
      </c>
      <c r="M39">
        <f>SUM(L39,L40)</f>
        <v>9.481431986596188E-2</v>
      </c>
      <c r="N39">
        <f t="shared" si="2"/>
        <v>0.71946294163655145</v>
      </c>
      <c r="O39">
        <f t="shared" si="3"/>
        <v>-0.32925025969827276</v>
      </c>
      <c r="R39">
        <f>D39</f>
        <v>1</v>
      </c>
      <c r="S39">
        <f>N39</f>
        <v>0.71946294163655145</v>
      </c>
    </row>
    <row r="40" spans="1:19">
      <c r="B40" s="1"/>
      <c r="C40" s="1" t="s">
        <v>86</v>
      </c>
      <c r="D40" s="1">
        <v>0</v>
      </c>
      <c r="E40" s="1"/>
      <c r="G40" s="1"/>
      <c r="H40" s="1"/>
      <c r="J40" s="2">
        <f>G39</f>
        <v>1</v>
      </c>
      <c r="K40">
        <f t="shared" si="0"/>
        <v>3.6268842750583068</v>
      </c>
      <c r="L40">
        <f t="shared" si="1"/>
        <v>2.6598930385928036E-2</v>
      </c>
      <c r="M40">
        <f>M39</f>
        <v>9.481431986596188E-2</v>
      </c>
      <c r="N40">
        <f t="shared" si="2"/>
        <v>0.28053705836344867</v>
      </c>
      <c r="O40">
        <f t="shared" si="3"/>
        <v>-1.2710494473681404</v>
      </c>
    </row>
    <row r="41" spans="1:19">
      <c r="A41">
        <v>20</v>
      </c>
      <c r="B41" s="1" t="s">
        <v>19</v>
      </c>
      <c r="C41" s="1" t="s">
        <v>85</v>
      </c>
      <c r="D41" s="1">
        <v>1</v>
      </c>
      <c r="E41" s="1" t="s">
        <v>69</v>
      </c>
      <c r="F41">
        <v>1</v>
      </c>
      <c r="G41" s="1">
        <v>1</v>
      </c>
      <c r="H41" s="1">
        <v>1</v>
      </c>
      <c r="I41" s="2">
        <f>F41</f>
        <v>1</v>
      </c>
      <c r="K41">
        <f t="shared" si="0"/>
        <v>2.6850850873884391</v>
      </c>
      <c r="L41">
        <f t="shared" si="1"/>
        <v>6.8215389480033847E-2</v>
      </c>
      <c r="M41">
        <f>SUM(L41,L42)</f>
        <v>9.481431986596188E-2</v>
      </c>
      <c r="N41">
        <f t="shared" si="2"/>
        <v>0.71946294163655145</v>
      </c>
      <c r="O41">
        <f t="shared" si="3"/>
        <v>-0.32925025969827276</v>
      </c>
      <c r="R41">
        <f>D41</f>
        <v>1</v>
      </c>
      <c r="S41">
        <f>N41</f>
        <v>0.71946294163655145</v>
      </c>
    </row>
    <row r="42" spans="1:19">
      <c r="B42" s="1"/>
      <c r="C42" s="1" t="s">
        <v>86</v>
      </c>
      <c r="D42" s="1">
        <v>0</v>
      </c>
      <c r="E42" s="1"/>
      <c r="G42" s="1"/>
      <c r="H42" s="1"/>
      <c r="J42" s="2">
        <f>G41</f>
        <v>1</v>
      </c>
      <c r="K42">
        <f t="shared" si="0"/>
        <v>3.6268842750583068</v>
      </c>
      <c r="L42">
        <f t="shared" si="1"/>
        <v>2.6598930385928036E-2</v>
      </c>
      <c r="M42">
        <f>M41</f>
        <v>9.481431986596188E-2</v>
      </c>
      <c r="N42">
        <f t="shared" si="2"/>
        <v>0.28053705836344867</v>
      </c>
      <c r="O42">
        <f t="shared" si="3"/>
        <v>-1.2710494473681404</v>
      </c>
    </row>
    <row r="43" spans="1:19">
      <c r="A43">
        <v>21</v>
      </c>
      <c r="B43" s="1" t="s">
        <v>20</v>
      </c>
      <c r="C43" s="1" t="s">
        <v>85</v>
      </c>
      <c r="D43" s="1">
        <v>1</v>
      </c>
      <c r="E43" s="1" t="s">
        <v>69</v>
      </c>
      <c r="F43">
        <v>1</v>
      </c>
      <c r="G43" s="1">
        <v>1</v>
      </c>
      <c r="H43" s="1">
        <v>1</v>
      </c>
      <c r="I43" s="2">
        <f>F43</f>
        <v>1</v>
      </c>
      <c r="K43">
        <f t="shared" si="0"/>
        <v>2.6850850873884391</v>
      </c>
      <c r="L43">
        <f t="shared" si="1"/>
        <v>6.8215389480033847E-2</v>
      </c>
      <c r="M43">
        <f>SUM(L43,L44)</f>
        <v>9.481431986596188E-2</v>
      </c>
      <c r="N43">
        <f t="shared" si="2"/>
        <v>0.71946294163655145</v>
      </c>
      <c r="O43">
        <f t="shared" si="3"/>
        <v>-0.32925025969827276</v>
      </c>
      <c r="R43">
        <f>D43</f>
        <v>1</v>
      </c>
      <c r="S43">
        <f>N43</f>
        <v>0.71946294163655145</v>
      </c>
    </row>
    <row r="44" spans="1:19">
      <c r="B44" s="1"/>
      <c r="C44" s="1" t="s">
        <v>86</v>
      </c>
      <c r="D44" s="1">
        <v>0</v>
      </c>
      <c r="E44" s="1"/>
      <c r="G44" s="1"/>
      <c r="H44" s="1"/>
      <c r="J44" s="2">
        <f>G43</f>
        <v>1</v>
      </c>
      <c r="K44">
        <f t="shared" si="0"/>
        <v>3.6268842750583068</v>
      </c>
      <c r="L44">
        <f t="shared" si="1"/>
        <v>2.6598930385928036E-2</v>
      </c>
      <c r="M44">
        <f>M43</f>
        <v>9.481431986596188E-2</v>
      </c>
      <c r="N44">
        <f t="shared" si="2"/>
        <v>0.28053705836344867</v>
      </c>
      <c r="O44">
        <f t="shared" si="3"/>
        <v>-1.2710494473681404</v>
      </c>
    </row>
    <row r="45" spans="1:19">
      <c r="A45">
        <v>22</v>
      </c>
      <c r="B45" s="1" t="s">
        <v>21</v>
      </c>
      <c r="C45" s="1" t="s">
        <v>85</v>
      </c>
      <c r="D45" s="1">
        <v>1</v>
      </c>
      <c r="E45" s="1" t="s">
        <v>67</v>
      </c>
      <c r="F45">
        <v>1</v>
      </c>
      <c r="G45" s="1">
        <v>1</v>
      </c>
      <c r="H45" s="1">
        <v>1</v>
      </c>
      <c r="I45" s="2">
        <f>F45</f>
        <v>1</v>
      </c>
      <c r="K45">
        <f t="shared" si="0"/>
        <v>2.6850850873884391</v>
      </c>
      <c r="L45">
        <f t="shared" si="1"/>
        <v>6.8215389480033847E-2</v>
      </c>
      <c r="M45">
        <f>SUM(L45,L46)</f>
        <v>9.481431986596188E-2</v>
      </c>
      <c r="N45">
        <f t="shared" si="2"/>
        <v>0.71946294163655145</v>
      </c>
      <c r="O45">
        <f t="shared" si="3"/>
        <v>-0.32925025969827276</v>
      </c>
      <c r="R45">
        <f>D45</f>
        <v>1</v>
      </c>
      <c r="S45">
        <f>N45</f>
        <v>0.71946294163655145</v>
      </c>
    </row>
    <row r="46" spans="1:19">
      <c r="B46" s="1"/>
      <c r="C46" s="1" t="s">
        <v>86</v>
      </c>
      <c r="D46" s="1">
        <v>0</v>
      </c>
      <c r="E46" s="1"/>
      <c r="G46" s="1"/>
      <c r="H46" s="1"/>
      <c r="J46" s="2">
        <f>G45</f>
        <v>1</v>
      </c>
      <c r="K46">
        <f t="shared" si="0"/>
        <v>3.6268842750583068</v>
      </c>
      <c r="L46">
        <f t="shared" si="1"/>
        <v>2.6598930385928036E-2</v>
      </c>
      <c r="M46">
        <f>M45</f>
        <v>9.481431986596188E-2</v>
      </c>
      <c r="N46">
        <f t="shared" si="2"/>
        <v>0.28053705836344867</v>
      </c>
      <c r="O46">
        <f t="shared" si="3"/>
        <v>-1.2710494473681404</v>
      </c>
    </row>
    <row r="47" spans="1:19">
      <c r="A47">
        <v>23</v>
      </c>
      <c r="B47" s="1" t="s">
        <v>22</v>
      </c>
      <c r="C47" s="1" t="s">
        <v>85</v>
      </c>
      <c r="D47" s="1">
        <v>1</v>
      </c>
      <c r="E47" s="1" t="s">
        <v>68</v>
      </c>
      <c r="F47">
        <v>1</v>
      </c>
      <c r="G47" s="1">
        <v>1</v>
      </c>
      <c r="I47" s="2">
        <f>F47</f>
        <v>1</v>
      </c>
      <c r="K47">
        <f t="shared" si="0"/>
        <v>2.6850850873884391</v>
      </c>
      <c r="L47">
        <f t="shared" si="1"/>
        <v>6.8215389480033847E-2</v>
      </c>
      <c r="M47">
        <f>SUM(L47,L48)</f>
        <v>9.481431986596188E-2</v>
      </c>
      <c r="N47">
        <f t="shared" si="2"/>
        <v>0.71946294163655145</v>
      </c>
      <c r="O47">
        <f t="shared" si="3"/>
        <v>-0.32925025969827276</v>
      </c>
      <c r="R47">
        <f>D47</f>
        <v>1</v>
      </c>
      <c r="S47">
        <f>N47</f>
        <v>0.71946294163655145</v>
      </c>
    </row>
    <row r="48" spans="1:19">
      <c r="B48" s="1"/>
      <c r="C48" s="1" t="s">
        <v>86</v>
      </c>
      <c r="D48" s="1">
        <v>0</v>
      </c>
      <c r="E48" s="1"/>
      <c r="G48" s="1"/>
      <c r="J48" s="2">
        <f>G47</f>
        <v>1</v>
      </c>
      <c r="K48">
        <f t="shared" si="0"/>
        <v>3.6268842750583068</v>
      </c>
      <c r="L48">
        <f t="shared" si="1"/>
        <v>2.6598930385928036E-2</v>
      </c>
      <c r="M48">
        <f>M47</f>
        <v>9.481431986596188E-2</v>
      </c>
      <c r="N48">
        <f t="shared" si="2"/>
        <v>0.28053705836344867</v>
      </c>
      <c r="O48">
        <f t="shared" si="3"/>
        <v>-1.2710494473681404</v>
      </c>
    </row>
    <row r="49" spans="1:19">
      <c r="A49">
        <v>24</v>
      </c>
      <c r="B49" s="1" t="s">
        <v>23</v>
      </c>
      <c r="C49" s="1" t="s">
        <v>85</v>
      </c>
      <c r="D49" s="1">
        <v>1</v>
      </c>
      <c r="E49" s="1" t="s">
        <v>69</v>
      </c>
      <c r="F49">
        <v>1</v>
      </c>
      <c r="G49" s="1">
        <v>1</v>
      </c>
      <c r="H49" s="1">
        <v>1</v>
      </c>
      <c r="I49" s="2">
        <f>F49</f>
        <v>1</v>
      </c>
      <c r="K49">
        <f t="shared" si="0"/>
        <v>2.6850850873884391</v>
      </c>
      <c r="L49">
        <f t="shared" si="1"/>
        <v>6.8215389480033847E-2</v>
      </c>
      <c r="M49">
        <f>SUM(L49,L50)</f>
        <v>9.481431986596188E-2</v>
      </c>
      <c r="N49">
        <f t="shared" si="2"/>
        <v>0.71946294163655145</v>
      </c>
      <c r="O49">
        <f t="shared" si="3"/>
        <v>-0.32925025969827276</v>
      </c>
      <c r="R49">
        <f>D49</f>
        <v>1</v>
      </c>
      <c r="S49">
        <f>N49</f>
        <v>0.71946294163655145</v>
      </c>
    </row>
    <row r="50" spans="1:19">
      <c r="B50" s="1"/>
      <c r="C50" s="1" t="s">
        <v>86</v>
      </c>
      <c r="D50" s="1">
        <v>0</v>
      </c>
      <c r="E50" s="1"/>
      <c r="G50" s="1"/>
      <c r="H50" s="1"/>
      <c r="J50" s="2">
        <f>G49</f>
        <v>1</v>
      </c>
      <c r="K50">
        <f t="shared" si="0"/>
        <v>3.6268842750583068</v>
      </c>
      <c r="L50">
        <f t="shared" si="1"/>
        <v>2.6598930385928036E-2</v>
      </c>
      <c r="M50">
        <f>M49</f>
        <v>9.481431986596188E-2</v>
      </c>
      <c r="N50">
        <f t="shared" si="2"/>
        <v>0.28053705836344867</v>
      </c>
      <c r="O50">
        <f t="shared" si="3"/>
        <v>-1.2710494473681404</v>
      </c>
    </row>
    <row r="51" spans="1:19">
      <c r="A51">
        <v>25</v>
      </c>
      <c r="B51" s="1" t="s">
        <v>24</v>
      </c>
      <c r="C51" s="1" t="s">
        <v>85</v>
      </c>
      <c r="D51" s="1">
        <v>0.85057471299999998</v>
      </c>
      <c r="E51" s="1" t="s">
        <v>68</v>
      </c>
      <c r="F51">
        <v>1</v>
      </c>
      <c r="G51" s="1">
        <v>1</v>
      </c>
      <c r="I51" s="2">
        <f>F51</f>
        <v>1</v>
      </c>
      <c r="K51">
        <f t="shared" si="0"/>
        <v>2.6850850873884391</v>
      </c>
      <c r="L51">
        <f t="shared" si="1"/>
        <v>6.8215389480033847E-2</v>
      </c>
      <c r="M51">
        <f>SUM(L51,L52)</f>
        <v>9.481431986596188E-2</v>
      </c>
      <c r="N51">
        <f t="shared" si="2"/>
        <v>0.71946294163655145</v>
      </c>
      <c r="O51">
        <f t="shared" si="3"/>
        <v>-0.32925025969827276</v>
      </c>
      <c r="R51">
        <f>D51</f>
        <v>0.85057471299999998</v>
      </c>
      <c r="S51">
        <f>N51</f>
        <v>0.71946294163655145</v>
      </c>
    </row>
    <row r="52" spans="1:19">
      <c r="B52" s="1"/>
      <c r="C52" s="1" t="s">
        <v>86</v>
      </c>
      <c r="D52" s="1">
        <v>0.14942528700000002</v>
      </c>
      <c r="E52" s="1"/>
      <c r="G52" s="1"/>
      <c r="J52" s="2">
        <f>G51</f>
        <v>1</v>
      </c>
      <c r="K52">
        <f t="shared" si="0"/>
        <v>3.6268842750583068</v>
      </c>
      <c r="L52">
        <f t="shared" si="1"/>
        <v>2.6598930385928036E-2</v>
      </c>
      <c r="M52">
        <f>M51</f>
        <v>9.481431986596188E-2</v>
      </c>
      <c r="N52">
        <f t="shared" si="2"/>
        <v>0.28053705836344867</v>
      </c>
      <c r="O52">
        <f t="shared" si="3"/>
        <v>-1.2710494473681404</v>
      </c>
    </row>
    <row r="53" spans="1:19">
      <c r="A53">
        <v>26</v>
      </c>
      <c r="B53" s="1" t="s">
        <v>25</v>
      </c>
      <c r="C53" s="1" t="s">
        <v>85</v>
      </c>
      <c r="D53" s="1">
        <v>0.32360097300000001</v>
      </c>
      <c r="E53" s="1" t="s">
        <v>68</v>
      </c>
      <c r="F53">
        <v>1</v>
      </c>
      <c r="G53" s="1">
        <v>1</v>
      </c>
      <c r="I53" s="2">
        <f>F53</f>
        <v>1</v>
      </c>
      <c r="K53">
        <f t="shared" si="0"/>
        <v>2.6850850873884391</v>
      </c>
      <c r="L53">
        <f t="shared" si="1"/>
        <v>6.8215389480033847E-2</v>
      </c>
      <c r="M53">
        <f>SUM(L53,L54)</f>
        <v>9.481431986596188E-2</v>
      </c>
      <c r="N53">
        <f t="shared" si="2"/>
        <v>0.71946294163655145</v>
      </c>
      <c r="O53">
        <f t="shared" si="3"/>
        <v>-0.32925025969827276</v>
      </c>
      <c r="R53">
        <f>D53</f>
        <v>0.32360097300000001</v>
      </c>
      <c r="S53">
        <f>N53</f>
        <v>0.71946294163655145</v>
      </c>
    </row>
    <row r="54" spans="1:19">
      <c r="B54" s="1"/>
      <c r="C54" s="1" t="s">
        <v>86</v>
      </c>
      <c r="D54" s="1">
        <v>0.67639902699999999</v>
      </c>
      <c r="E54" s="1"/>
      <c r="G54" s="1"/>
      <c r="J54" s="2">
        <f>G53</f>
        <v>1</v>
      </c>
      <c r="K54">
        <f t="shared" si="0"/>
        <v>3.6268842750583068</v>
      </c>
      <c r="L54">
        <f t="shared" si="1"/>
        <v>2.6598930385928036E-2</v>
      </c>
      <c r="M54">
        <f>M53</f>
        <v>9.481431986596188E-2</v>
      </c>
      <c r="N54">
        <f t="shared" si="2"/>
        <v>0.28053705836344867</v>
      </c>
      <c r="O54">
        <f t="shared" si="3"/>
        <v>-1.2710494473681404</v>
      </c>
    </row>
    <row r="55" spans="1:19">
      <c r="A55">
        <v>27</v>
      </c>
      <c r="B55" s="1" t="s">
        <v>26</v>
      </c>
      <c r="C55" s="1" t="s">
        <v>85</v>
      </c>
      <c r="D55" s="1">
        <v>7.1428570999999996E-2</v>
      </c>
      <c r="E55" s="1" t="s">
        <v>67</v>
      </c>
      <c r="F55">
        <v>1</v>
      </c>
      <c r="G55" s="1">
        <v>1</v>
      </c>
      <c r="H55" s="1">
        <v>1</v>
      </c>
      <c r="I55" s="2">
        <f>F55</f>
        <v>1</v>
      </c>
      <c r="K55">
        <f t="shared" si="0"/>
        <v>2.6850850873884391</v>
      </c>
      <c r="L55">
        <f t="shared" si="1"/>
        <v>6.8215389480033847E-2</v>
      </c>
      <c r="M55">
        <f>SUM(L55,L56)</f>
        <v>9.481431986596188E-2</v>
      </c>
      <c r="N55">
        <f t="shared" si="2"/>
        <v>0.71946294163655145</v>
      </c>
      <c r="O55">
        <f t="shared" si="3"/>
        <v>-0.32925025969827276</v>
      </c>
      <c r="R55">
        <f>D55</f>
        <v>7.1428570999999996E-2</v>
      </c>
      <c r="S55">
        <f>N55</f>
        <v>0.71946294163655145</v>
      </c>
    </row>
    <row r="56" spans="1:19">
      <c r="B56" s="1"/>
      <c r="C56" s="1" t="s">
        <v>86</v>
      </c>
      <c r="D56" s="1">
        <v>0.928571429</v>
      </c>
      <c r="E56" s="1"/>
      <c r="G56" s="1"/>
      <c r="H56" s="1"/>
      <c r="J56" s="2">
        <f>G55</f>
        <v>1</v>
      </c>
      <c r="K56">
        <f t="shared" si="0"/>
        <v>3.6268842750583068</v>
      </c>
      <c r="L56">
        <f t="shared" si="1"/>
        <v>2.6598930385928036E-2</v>
      </c>
      <c r="M56">
        <f>M55</f>
        <v>9.481431986596188E-2</v>
      </c>
      <c r="N56">
        <f t="shared" si="2"/>
        <v>0.28053705836344867</v>
      </c>
      <c r="O56">
        <f t="shared" si="3"/>
        <v>-1.2710494473681404</v>
      </c>
    </row>
    <row r="57" spans="1:19">
      <c r="A57">
        <v>28</v>
      </c>
      <c r="B57" s="1" t="s">
        <v>27</v>
      </c>
      <c r="C57" s="1" t="s">
        <v>85</v>
      </c>
      <c r="D57" s="1">
        <v>1.6103059999999999E-3</v>
      </c>
      <c r="E57" s="1" t="s">
        <v>69</v>
      </c>
      <c r="F57">
        <v>1</v>
      </c>
      <c r="G57" s="1">
        <v>1</v>
      </c>
      <c r="H57" s="1">
        <v>1</v>
      </c>
      <c r="I57" s="2">
        <f>F57</f>
        <v>1</v>
      </c>
      <c r="K57">
        <f t="shared" si="0"/>
        <v>2.6850850873884391</v>
      </c>
      <c r="L57">
        <f t="shared" si="1"/>
        <v>6.8215389480033847E-2</v>
      </c>
      <c r="M57">
        <f>SUM(L57,L58)</f>
        <v>9.481431986596188E-2</v>
      </c>
      <c r="N57">
        <f t="shared" si="2"/>
        <v>0.71946294163655145</v>
      </c>
      <c r="O57">
        <f t="shared" si="3"/>
        <v>-0.32925025969827276</v>
      </c>
      <c r="R57">
        <f>D57</f>
        <v>1.6103059999999999E-3</v>
      </c>
      <c r="S57">
        <f>N57</f>
        <v>0.71946294163655145</v>
      </c>
    </row>
    <row r="58" spans="1:19">
      <c r="B58" s="1"/>
      <c r="C58" s="1" t="s">
        <v>86</v>
      </c>
      <c r="D58" s="1">
        <v>0.99838969399999999</v>
      </c>
      <c r="E58" s="1"/>
      <c r="G58" s="1"/>
      <c r="H58" s="1"/>
      <c r="J58" s="2">
        <f>G57</f>
        <v>1</v>
      </c>
      <c r="K58">
        <f t="shared" si="0"/>
        <v>3.6268842750583068</v>
      </c>
      <c r="L58">
        <f t="shared" si="1"/>
        <v>2.6598930385928036E-2</v>
      </c>
      <c r="M58">
        <f>M57</f>
        <v>9.481431986596188E-2</v>
      </c>
      <c r="N58">
        <f t="shared" si="2"/>
        <v>0.28053705836344867</v>
      </c>
      <c r="O58">
        <f t="shared" si="3"/>
        <v>-1.2710494473681404</v>
      </c>
    </row>
    <row r="59" spans="1:19">
      <c r="A59">
        <v>29</v>
      </c>
      <c r="B59" s="1" t="s">
        <v>28</v>
      </c>
      <c r="C59" s="1" t="s">
        <v>85</v>
      </c>
      <c r="D59" s="1">
        <v>0</v>
      </c>
      <c r="E59" s="1" t="s">
        <v>68</v>
      </c>
      <c r="F59">
        <v>1</v>
      </c>
      <c r="G59" s="1">
        <v>1</v>
      </c>
      <c r="I59" s="2">
        <f>F59</f>
        <v>1</v>
      </c>
      <c r="K59">
        <f t="shared" si="0"/>
        <v>2.6850850873884391</v>
      </c>
      <c r="L59">
        <f t="shared" si="1"/>
        <v>6.8215389480033847E-2</v>
      </c>
      <c r="M59">
        <f>SUM(L59,L60)</f>
        <v>9.481431986596188E-2</v>
      </c>
      <c r="N59">
        <f t="shared" si="2"/>
        <v>0.71946294163655145</v>
      </c>
      <c r="O59">
        <f t="shared" si="3"/>
        <v>-0.32925025969827276</v>
      </c>
      <c r="R59">
        <f>D59</f>
        <v>0</v>
      </c>
      <c r="S59">
        <f>N59</f>
        <v>0.71946294163655145</v>
      </c>
    </row>
    <row r="60" spans="1:19">
      <c r="B60" s="1"/>
      <c r="C60" s="1" t="s">
        <v>86</v>
      </c>
      <c r="D60" s="1">
        <v>1</v>
      </c>
      <c r="E60" s="1"/>
      <c r="G60" s="1"/>
      <c r="J60" s="2">
        <f>G59</f>
        <v>1</v>
      </c>
      <c r="K60">
        <f t="shared" si="0"/>
        <v>3.6268842750583068</v>
      </c>
      <c r="L60">
        <f t="shared" si="1"/>
        <v>2.6598930385928036E-2</v>
      </c>
      <c r="M60">
        <f>M59</f>
        <v>9.481431986596188E-2</v>
      </c>
      <c r="N60">
        <f t="shared" si="2"/>
        <v>0.28053705836344867</v>
      </c>
      <c r="O60">
        <f t="shared" si="3"/>
        <v>-1.2710494473681404</v>
      </c>
    </row>
    <row r="61" spans="1:19">
      <c r="A61">
        <v>30</v>
      </c>
      <c r="B61" s="1" t="s">
        <v>29</v>
      </c>
      <c r="C61" s="1" t="s">
        <v>85</v>
      </c>
      <c r="D61" s="1">
        <v>0</v>
      </c>
      <c r="E61" s="1" t="s">
        <v>67</v>
      </c>
      <c r="F61">
        <v>1</v>
      </c>
      <c r="G61" s="1">
        <v>1</v>
      </c>
      <c r="H61" s="1">
        <v>1</v>
      </c>
      <c r="I61" s="2">
        <f>F61</f>
        <v>1</v>
      </c>
      <c r="K61">
        <f t="shared" si="0"/>
        <v>2.6850850873884391</v>
      </c>
      <c r="L61">
        <f t="shared" si="1"/>
        <v>6.8215389480033847E-2</v>
      </c>
      <c r="M61">
        <f>SUM(L61,L62)</f>
        <v>9.481431986596188E-2</v>
      </c>
      <c r="N61">
        <f t="shared" si="2"/>
        <v>0.71946294163655145</v>
      </c>
      <c r="O61">
        <f t="shared" si="3"/>
        <v>-0.32925025969827276</v>
      </c>
      <c r="R61">
        <f>D61</f>
        <v>0</v>
      </c>
      <c r="S61">
        <f>N61</f>
        <v>0.71946294163655145</v>
      </c>
    </row>
    <row r="62" spans="1:19">
      <c r="B62" s="1"/>
      <c r="C62" s="1" t="s">
        <v>86</v>
      </c>
      <c r="D62" s="1">
        <v>1</v>
      </c>
      <c r="E62" s="1"/>
      <c r="G62" s="1"/>
      <c r="H62" s="1"/>
      <c r="J62" s="2">
        <f>G61</f>
        <v>1</v>
      </c>
      <c r="K62">
        <f t="shared" si="0"/>
        <v>3.6268842750583068</v>
      </c>
      <c r="L62">
        <f t="shared" si="1"/>
        <v>2.6598930385928036E-2</v>
      </c>
      <c r="M62">
        <f>M61</f>
        <v>9.481431986596188E-2</v>
      </c>
      <c r="N62">
        <f t="shared" si="2"/>
        <v>0.28053705836344867</v>
      </c>
      <c r="O62">
        <f t="shared" si="3"/>
        <v>-1.2710494473681404</v>
      </c>
    </row>
    <row r="63" spans="1:19">
      <c r="A63">
        <v>31</v>
      </c>
      <c r="B63" s="1" t="s">
        <v>30</v>
      </c>
      <c r="C63" s="1" t="s">
        <v>85</v>
      </c>
      <c r="D63" s="1">
        <v>1</v>
      </c>
      <c r="E63" s="1" t="s">
        <v>70</v>
      </c>
      <c r="F63">
        <v>2</v>
      </c>
      <c r="G63" s="1">
        <v>2</v>
      </c>
      <c r="I63" s="2">
        <f>F63</f>
        <v>2</v>
      </c>
      <c r="K63">
        <f t="shared" si="0"/>
        <v>5.3701701747768782</v>
      </c>
      <c r="L63">
        <f t="shared" si="1"/>
        <v>4.6533393619127136E-3</v>
      </c>
      <c r="M63">
        <f>SUM(L63,L64)</f>
        <v>5.3608424595881594E-3</v>
      </c>
      <c r="N63">
        <f t="shared" si="2"/>
        <v>0.86802389680188463</v>
      </c>
      <c r="O63">
        <f t="shared" si="3"/>
        <v>-0.14153603382300728</v>
      </c>
      <c r="R63">
        <f>D63</f>
        <v>1</v>
      </c>
      <c r="S63">
        <f>N63</f>
        <v>0.86802389680188463</v>
      </c>
    </row>
    <row r="64" spans="1:19">
      <c r="B64" s="1"/>
      <c r="C64" s="1" t="s">
        <v>86</v>
      </c>
      <c r="D64" s="1">
        <v>0</v>
      </c>
      <c r="E64" s="1"/>
      <c r="G64" s="1"/>
      <c r="J64" s="2">
        <f>G63</f>
        <v>2</v>
      </c>
      <c r="K64">
        <f t="shared" si="0"/>
        <v>7.2537685501166136</v>
      </c>
      <c r="L64">
        <f t="shared" si="1"/>
        <v>7.0750309767544581E-4</v>
      </c>
      <c r="M64">
        <f>M63</f>
        <v>5.3608424595881594E-3</v>
      </c>
      <c r="N64">
        <f t="shared" si="2"/>
        <v>0.13197610319811542</v>
      </c>
      <c r="O64">
        <f t="shared" si="3"/>
        <v>-2.0251344091627428</v>
      </c>
    </row>
    <row r="65" spans="1:19">
      <c r="A65">
        <v>32</v>
      </c>
      <c r="B65" s="1" t="s">
        <v>31</v>
      </c>
      <c r="C65" s="1" t="s">
        <v>85</v>
      </c>
      <c r="D65" s="1">
        <v>1</v>
      </c>
      <c r="E65" s="1" t="s">
        <v>71</v>
      </c>
      <c r="F65">
        <v>2</v>
      </c>
      <c r="G65" s="1">
        <v>2</v>
      </c>
      <c r="I65" s="2">
        <f>F65</f>
        <v>2</v>
      </c>
      <c r="K65">
        <f t="shared" si="0"/>
        <v>5.3701701747768782</v>
      </c>
      <c r="L65">
        <f t="shared" si="1"/>
        <v>4.6533393619127136E-3</v>
      </c>
      <c r="M65">
        <f>SUM(L65,L66)</f>
        <v>5.3608424595881594E-3</v>
      </c>
      <c r="N65">
        <f t="shared" si="2"/>
        <v>0.86802389680188463</v>
      </c>
      <c r="O65">
        <f t="shared" si="3"/>
        <v>-0.14153603382300728</v>
      </c>
      <c r="R65">
        <f>D65</f>
        <v>1</v>
      </c>
      <c r="S65">
        <f>N65</f>
        <v>0.86802389680188463</v>
      </c>
    </row>
    <row r="66" spans="1:19">
      <c r="B66" s="1"/>
      <c r="C66" s="1" t="s">
        <v>86</v>
      </c>
      <c r="D66" s="1">
        <v>0</v>
      </c>
      <c r="E66" s="1"/>
      <c r="G66" s="1"/>
      <c r="J66" s="2">
        <f>G65</f>
        <v>2</v>
      </c>
      <c r="K66">
        <f t="shared" si="0"/>
        <v>7.2537685501166136</v>
      </c>
      <c r="L66">
        <f t="shared" si="1"/>
        <v>7.0750309767544581E-4</v>
      </c>
      <c r="M66">
        <f>M65</f>
        <v>5.3608424595881594E-3</v>
      </c>
      <c r="N66">
        <f t="shared" si="2"/>
        <v>0.13197610319811542</v>
      </c>
      <c r="O66">
        <f t="shared" si="3"/>
        <v>-2.0251344091627428</v>
      </c>
    </row>
    <row r="67" spans="1:19">
      <c r="A67">
        <v>33</v>
      </c>
      <c r="B67" s="1" t="s">
        <v>32</v>
      </c>
      <c r="C67" s="1" t="s">
        <v>85</v>
      </c>
      <c r="D67" s="1">
        <v>1</v>
      </c>
      <c r="E67" s="1" t="s">
        <v>71</v>
      </c>
      <c r="F67">
        <v>2</v>
      </c>
      <c r="G67" s="1">
        <v>2</v>
      </c>
      <c r="I67" s="2">
        <f>F67</f>
        <v>2</v>
      </c>
      <c r="K67">
        <f t="shared" si="0"/>
        <v>5.3701701747768782</v>
      </c>
      <c r="L67">
        <f t="shared" si="1"/>
        <v>4.6533393619127136E-3</v>
      </c>
      <c r="M67">
        <f>SUM(L67,L68)</f>
        <v>5.3608424595881594E-3</v>
      </c>
      <c r="N67">
        <f t="shared" si="2"/>
        <v>0.86802389680188463</v>
      </c>
      <c r="O67">
        <f t="shared" si="3"/>
        <v>-0.14153603382300728</v>
      </c>
      <c r="R67">
        <f>D67</f>
        <v>1</v>
      </c>
      <c r="S67">
        <f>N67</f>
        <v>0.86802389680188463</v>
      </c>
    </row>
    <row r="68" spans="1:19">
      <c r="B68" s="1"/>
      <c r="C68" s="1" t="s">
        <v>86</v>
      </c>
      <c r="D68" s="1">
        <v>0</v>
      </c>
      <c r="E68" s="1"/>
      <c r="G68" s="1"/>
      <c r="J68" s="2">
        <f>G67</f>
        <v>2</v>
      </c>
      <c r="K68">
        <f t="shared" ref="K68:K120" si="4">SUMPRODUCT(I68:J68,I$2:J$2)</f>
        <v>7.2537685501166136</v>
      </c>
      <c r="L68">
        <f t="shared" ref="L68:L120" si="5">EXP(-K68)</f>
        <v>7.0750309767544581E-4</v>
      </c>
      <c r="M68">
        <f>M67</f>
        <v>5.3608424595881594E-3</v>
      </c>
      <c r="N68">
        <f t="shared" si="2"/>
        <v>0.13197610319811542</v>
      </c>
      <c r="O68">
        <f t="shared" si="3"/>
        <v>-2.0251344091627428</v>
      </c>
    </row>
    <row r="69" spans="1:19">
      <c r="A69">
        <v>34</v>
      </c>
      <c r="B69" s="1" t="s">
        <v>33</v>
      </c>
      <c r="C69" s="1" t="s">
        <v>85</v>
      </c>
      <c r="D69" s="1">
        <v>1</v>
      </c>
      <c r="E69" s="1" t="s">
        <v>71</v>
      </c>
      <c r="F69">
        <v>2</v>
      </c>
      <c r="G69" s="1">
        <v>2</v>
      </c>
      <c r="I69" s="2">
        <f>F69</f>
        <v>2</v>
      </c>
      <c r="K69">
        <f t="shared" si="4"/>
        <v>5.3701701747768782</v>
      </c>
      <c r="L69">
        <f t="shared" si="5"/>
        <v>4.6533393619127136E-3</v>
      </c>
      <c r="M69">
        <f>SUM(L69,L70)</f>
        <v>5.3608424595881594E-3</v>
      </c>
      <c r="N69">
        <f t="shared" ref="N69:N120" si="6">L69/M69</f>
        <v>0.86802389680188463</v>
      </c>
      <c r="O69">
        <f t="shared" ref="O69:O120" si="7">LN(N69)</f>
        <v>-0.14153603382300728</v>
      </c>
      <c r="R69">
        <f>D69</f>
        <v>1</v>
      </c>
      <c r="S69">
        <f>N69</f>
        <v>0.86802389680188463</v>
      </c>
    </row>
    <row r="70" spans="1:19">
      <c r="B70" s="1"/>
      <c r="C70" s="1" t="s">
        <v>86</v>
      </c>
      <c r="D70" s="1">
        <v>0</v>
      </c>
      <c r="E70" s="1"/>
      <c r="G70" s="1"/>
      <c r="J70" s="2">
        <f>G69</f>
        <v>2</v>
      </c>
      <c r="K70">
        <f t="shared" si="4"/>
        <v>7.2537685501166136</v>
      </c>
      <c r="L70">
        <f t="shared" si="5"/>
        <v>7.0750309767544581E-4</v>
      </c>
      <c r="M70">
        <f>M69</f>
        <v>5.3608424595881594E-3</v>
      </c>
      <c r="N70">
        <f t="shared" si="6"/>
        <v>0.13197610319811542</v>
      </c>
      <c r="O70">
        <f t="shared" si="7"/>
        <v>-2.0251344091627428</v>
      </c>
    </row>
    <row r="71" spans="1:19">
      <c r="A71">
        <v>35</v>
      </c>
      <c r="B71" s="1" t="s">
        <v>34</v>
      </c>
      <c r="C71" s="1" t="s">
        <v>85</v>
      </c>
      <c r="D71" s="1">
        <v>0</v>
      </c>
      <c r="E71" s="1" t="s">
        <v>71</v>
      </c>
      <c r="F71">
        <v>2</v>
      </c>
      <c r="G71" s="1">
        <v>2</v>
      </c>
      <c r="I71" s="2">
        <f>F71</f>
        <v>2</v>
      </c>
      <c r="K71">
        <f t="shared" si="4"/>
        <v>5.3701701747768782</v>
      </c>
      <c r="L71">
        <f t="shared" si="5"/>
        <v>4.6533393619127136E-3</v>
      </c>
      <c r="M71">
        <f>SUM(L71,L72)</f>
        <v>5.3608424595881594E-3</v>
      </c>
      <c r="N71">
        <f t="shared" si="6"/>
        <v>0.86802389680188463</v>
      </c>
      <c r="O71">
        <f t="shared" si="7"/>
        <v>-0.14153603382300728</v>
      </c>
      <c r="R71">
        <f>D71</f>
        <v>0</v>
      </c>
      <c r="S71">
        <f>N71</f>
        <v>0.86802389680188463</v>
      </c>
    </row>
    <row r="72" spans="1:19">
      <c r="B72" s="1"/>
      <c r="C72" s="1" t="s">
        <v>86</v>
      </c>
      <c r="D72" s="1">
        <v>1</v>
      </c>
      <c r="E72" s="1"/>
      <c r="G72" s="1"/>
      <c r="J72" s="2">
        <f>G71</f>
        <v>2</v>
      </c>
      <c r="K72">
        <f t="shared" si="4"/>
        <v>7.2537685501166136</v>
      </c>
      <c r="L72">
        <f t="shared" si="5"/>
        <v>7.0750309767544581E-4</v>
      </c>
      <c r="M72">
        <f>M71</f>
        <v>5.3608424595881594E-3</v>
      </c>
      <c r="N72">
        <f t="shared" si="6"/>
        <v>0.13197610319811542</v>
      </c>
      <c r="O72">
        <f t="shared" si="7"/>
        <v>-2.0251344091627428</v>
      </c>
    </row>
    <row r="73" spans="1:19">
      <c r="A73">
        <v>36</v>
      </c>
      <c r="B73" s="1" t="s">
        <v>35</v>
      </c>
      <c r="C73" s="1" t="s">
        <v>85</v>
      </c>
      <c r="D73" s="1">
        <v>0</v>
      </c>
      <c r="E73" s="1" t="s">
        <v>72</v>
      </c>
      <c r="F73">
        <v>1</v>
      </c>
      <c r="G73" s="1">
        <v>1</v>
      </c>
      <c r="H73" s="1">
        <v>1</v>
      </c>
      <c r="I73" s="2">
        <f>F73</f>
        <v>1</v>
      </c>
      <c r="K73">
        <f t="shared" si="4"/>
        <v>2.6850850873884391</v>
      </c>
      <c r="L73">
        <f t="shared" si="5"/>
        <v>6.8215389480033847E-2</v>
      </c>
      <c r="M73">
        <f>SUM(L73,L74)</f>
        <v>9.481431986596188E-2</v>
      </c>
      <c r="N73">
        <f t="shared" si="6"/>
        <v>0.71946294163655145</v>
      </c>
      <c r="O73">
        <f t="shared" si="7"/>
        <v>-0.32925025969827276</v>
      </c>
      <c r="R73">
        <f>D73</f>
        <v>0</v>
      </c>
      <c r="S73">
        <f>N73</f>
        <v>0.71946294163655145</v>
      </c>
    </row>
    <row r="74" spans="1:19">
      <c r="B74" s="1"/>
      <c r="C74" s="1" t="s">
        <v>86</v>
      </c>
      <c r="D74" s="1">
        <v>1</v>
      </c>
      <c r="E74" s="1"/>
      <c r="G74" s="1"/>
      <c r="H74" s="1"/>
      <c r="J74" s="2">
        <f>G73</f>
        <v>1</v>
      </c>
      <c r="K74">
        <f t="shared" si="4"/>
        <v>3.6268842750583068</v>
      </c>
      <c r="L74">
        <f t="shared" si="5"/>
        <v>2.6598930385928036E-2</v>
      </c>
      <c r="M74">
        <f>M73</f>
        <v>9.481431986596188E-2</v>
      </c>
      <c r="N74">
        <f t="shared" si="6"/>
        <v>0.28053705836344867</v>
      </c>
      <c r="O74">
        <f t="shared" si="7"/>
        <v>-1.2710494473681404</v>
      </c>
    </row>
    <row r="75" spans="1:19">
      <c r="A75">
        <v>37</v>
      </c>
      <c r="B75" s="1" t="s">
        <v>36</v>
      </c>
      <c r="C75" s="1" t="s">
        <v>85</v>
      </c>
      <c r="D75" s="1">
        <v>1</v>
      </c>
      <c r="E75" s="1" t="s">
        <v>73</v>
      </c>
      <c r="F75">
        <v>2</v>
      </c>
      <c r="G75" s="1">
        <v>1</v>
      </c>
      <c r="I75" s="2">
        <f>F75</f>
        <v>2</v>
      </c>
      <c r="K75">
        <f t="shared" si="4"/>
        <v>5.3701701747768782</v>
      </c>
      <c r="L75">
        <f t="shared" si="5"/>
        <v>4.6533393619127136E-3</v>
      </c>
      <c r="M75">
        <f>SUM(L75,L76)</f>
        <v>3.1252269747840747E-2</v>
      </c>
      <c r="N75">
        <f t="shared" si="6"/>
        <v>0.14889604497395642</v>
      </c>
      <c r="O75">
        <f t="shared" si="7"/>
        <v>-1.9045069012704845</v>
      </c>
      <c r="R75">
        <f>D75</f>
        <v>1</v>
      </c>
      <c r="S75">
        <f>N75</f>
        <v>0.14889604497395642</v>
      </c>
    </row>
    <row r="76" spans="1:19">
      <c r="B76" s="1"/>
      <c r="C76" s="1" t="s">
        <v>86</v>
      </c>
      <c r="D76" s="1">
        <v>0</v>
      </c>
      <c r="E76" s="1"/>
      <c r="G76" s="1"/>
      <c r="J76" s="2">
        <f>G75</f>
        <v>1</v>
      </c>
      <c r="K76">
        <f t="shared" si="4"/>
        <v>3.6268842750583068</v>
      </c>
      <c r="L76">
        <f t="shared" si="5"/>
        <v>2.6598930385928036E-2</v>
      </c>
      <c r="M76">
        <f>M75</f>
        <v>3.1252269747840747E-2</v>
      </c>
      <c r="N76">
        <f t="shared" si="6"/>
        <v>0.85110395502604363</v>
      </c>
      <c r="O76">
        <f t="shared" si="7"/>
        <v>-0.16122100155191321</v>
      </c>
    </row>
    <row r="77" spans="1:19">
      <c r="A77">
        <v>38</v>
      </c>
      <c r="B77" s="1" t="s">
        <v>37</v>
      </c>
      <c r="C77" s="1" t="s">
        <v>85</v>
      </c>
      <c r="D77" s="1">
        <v>1</v>
      </c>
      <c r="E77" s="1" t="s">
        <v>74</v>
      </c>
      <c r="F77">
        <v>2</v>
      </c>
      <c r="G77" s="1">
        <v>1</v>
      </c>
      <c r="H77" s="1">
        <v>1</v>
      </c>
      <c r="I77" s="2">
        <f>F77</f>
        <v>2</v>
      </c>
      <c r="K77">
        <f t="shared" si="4"/>
        <v>5.3701701747768782</v>
      </c>
      <c r="L77">
        <f t="shared" si="5"/>
        <v>4.6533393619127136E-3</v>
      </c>
      <c r="M77">
        <f>SUM(L77,L78)</f>
        <v>3.1252269747840747E-2</v>
      </c>
      <c r="N77">
        <f t="shared" si="6"/>
        <v>0.14889604497395642</v>
      </c>
      <c r="O77">
        <f t="shared" si="7"/>
        <v>-1.9045069012704845</v>
      </c>
      <c r="R77">
        <f>D77</f>
        <v>1</v>
      </c>
      <c r="S77">
        <f>N77</f>
        <v>0.14889604497395642</v>
      </c>
    </row>
    <row r="78" spans="1:19">
      <c r="B78" s="1"/>
      <c r="C78" s="1" t="s">
        <v>86</v>
      </c>
      <c r="D78" s="1">
        <v>0</v>
      </c>
      <c r="E78" s="1"/>
      <c r="G78" s="1"/>
      <c r="H78" s="1"/>
      <c r="J78" s="2">
        <f>G77</f>
        <v>1</v>
      </c>
      <c r="K78">
        <f t="shared" si="4"/>
        <v>3.6268842750583068</v>
      </c>
      <c r="L78">
        <f t="shared" si="5"/>
        <v>2.6598930385928036E-2</v>
      </c>
      <c r="M78">
        <f>M77</f>
        <v>3.1252269747840747E-2</v>
      </c>
      <c r="N78">
        <f t="shared" si="6"/>
        <v>0.85110395502604363</v>
      </c>
      <c r="O78">
        <f t="shared" si="7"/>
        <v>-0.16122100155191321</v>
      </c>
    </row>
    <row r="79" spans="1:19">
      <c r="A79">
        <v>39</v>
      </c>
      <c r="B79" s="1" t="s">
        <v>38</v>
      </c>
      <c r="C79" s="1" t="s">
        <v>85</v>
      </c>
      <c r="D79" s="1">
        <v>0.5</v>
      </c>
      <c r="E79" s="1" t="s">
        <v>73</v>
      </c>
      <c r="F79">
        <v>2</v>
      </c>
      <c r="G79" s="1">
        <v>1</v>
      </c>
      <c r="I79" s="2">
        <f>F79</f>
        <v>2</v>
      </c>
      <c r="K79">
        <f t="shared" si="4"/>
        <v>5.3701701747768782</v>
      </c>
      <c r="L79">
        <f t="shared" si="5"/>
        <v>4.6533393619127136E-3</v>
      </c>
      <c r="M79">
        <f>SUM(L79,L80)</f>
        <v>3.1252269747840747E-2</v>
      </c>
      <c r="N79">
        <f t="shared" si="6"/>
        <v>0.14889604497395642</v>
      </c>
      <c r="O79">
        <f t="shared" si="7"/>
        <v>-1.9045069012704845</v>
      </c>
      <c r="R79">
        <f>D79</f>
        <v>0.5</v>
      </c>
      <c r="S79">
        <f>N79</f>
        <v>0.14889604497395642</v>
      </c>
    </row>
    <row r="80" spans="1:19">
      <c r="B80" s="1"/>
      <c r="C80" s="1" t="s">
        <v>86</v>
      </c>
      <c r="D80" s="1">
        <v>0.5</v>
      </c>
      <c r="E80" s="1"/>
      <c r="G80" s="1"/>
      <c r="J80" s="2">
        <f>G79</f>
        <v>1</v>
      </c>
      <c r="K80">
        <f t="shared" si="4"/>
        <v>3.6268842750583068</v>
      </c>
      <c r="L80">
        <f t="shared" si="5"/>
        <v>2.6598930385928036E-2</v>
      </c>
      <c r="M80">
        <f>M79</f>
        <v>3.1252269747840747E-2</v>
      </c>
      <c r="N80">
        <f t="shared" si="6"/>
        <v>0.85110395502604363</v>
      </c>
      <c r="O80">
        <f t="shared" si="7"/>
        <v>-0.16122100155191321</v>
      </c>
    </row>
    <row r="81" spans="1:19">
      <c r="A81">
        <v>40</v>
      </c>
      <c r="B81" s="1" t="s">
        <v>39</v>
      </c>
      <c r="C81" s="1" t="s">
        <v>85</v>
      </c>
      <c r="D81" s="1">
        <v>0</v>
      </c>
      <c r="E81" s="1" t="s">
        <v>73</v>
      </c>
      <c r="F81">
        <v>2</v>
      </c>
      <c r="G81" s="1">
        <v>1</v>
      </c>
      <c r="I81" s="2">
        <f>F81</f>
        <v>2</v>
      </c>
      <c r="K81">
        <f t="shared" si="4"/>
        <v>5.3701701747768782</v>
      </c>
      <c r="L81">
        <f t="shared" si="5"/>
        <v>4.6533393619127136E-3</v>
      </c>
      <c r="M81">
        <f>SUM(L81,L82)</f>
        <v>3.1252269747840747E-2</v>
      </c>
      <c r="N81">
        <f t="shared" si="6"/>
        <v>0.14889604497395642</v>
      </c>
      <c r="O81">
        <f t="shared" si="7"/>
        <v>-1.9045069012704845</v>
      </c>
      <c r="R81">
        <f>D81</f>
        <v>0</v>
      </c>
      <c r="S81">
        <f>N81</f>
        <v>0.14889604497395642</v>
      </c>
    </row>
    <row r="82" spans="1:19">
      <c r="B82" s="1"/>
      <c r="C82" s="1" t="s">
        <v>86</v>
      </c>
      <c r="D82" s="1">
        <v>1</v>
      </c>
      <c r="E82" s="1"/>
      <c r="G82" s="1"/>
      <c r="J82" s="2">
        <f>G81</f>
        <v>1</v>
      </c>
      <c r="K82">
        <f t="shared" si="4"/>
        <v>3.6268842750583068</v>
      </c>
      <c r="L82">
        <f t="shared" si="5"/>
        <v>2.6598930385928036E-2</v>
      </c>
      <c r="M82">
        <f>M81</f>
        <v>3.1252269747840747E-2</v>
      </c>
      <c r="N82">
        <f t="shared" si="6"/>
        <v>0.85110395502604363</v>
      </c>
      <c r="O82">
        <f t="shared" si="7"/>
        <v>-0.16122100155191321</v>
      </c>
    </row>
    <row r="83" spans="1:19">
      <c r="A83">
        <v>41</v>
      </c>
      <c r="B83" s="1" t="s">
        <v>40</v>
      </c>
      <c r="C83" s="1" t="s">
        <v>85</v>
      </c>
      <c r="D83" s="1">
        <v>0</v>
      </c>
      <c r="E83" s="1" t="s">
        <v>73</v>
      </c>
      <c r="F83">
        <v>2</v>
      </c>
      <c r="G83" s="1">
        <v>1</v>
      </c>
      <c r="I83" s="2">
        <f>F83</f>
        <v>2</v>
      </c>
      <c r="K83">
        <f t="shared" si="4"/>
        <v>5.3701701747768782</v>
      </c>
      <c r="L83">
        <f t="shared" si="5"/>
        <v>4.6533393619127136E-3</v>
      </c>
      <c r="M83">
        <f>SUM(L83,L84)</f>
        <v>3.1252269747840747E-2</v>
      </c>
      <c r="N83">
        <f t="shared" si="6"/>
        <v>0.14889604497395642</v>
      </c>
      <c r="O83">
        <f t="shared" si="7"/>
        <v>-1.9045069012704845</v>
      </c>
      <c r="R83">
        <f>D83</f>
        <v>0</v>
      </c>
      <c r="S83">
        <f>N83</f>
        <v>0.14889604497395642</v>
      </c>
    </row>
    <row r="84" spans="1:19">
      <c r="B84" s="1"/>
      <c r="C84" s="1" t="s">
        <v>86</v>
      </c>
      <c r="D84" s="1">
        <v>1</v>
      </c>
      <c r="E84" s="1"/>
      <c r="G84" s="1"/>
      <c r="J84" s="2">
        <f>G83</f>
        <v>1</v>
      </c>
      <c r="K84">
        <f t="shared" si="4"/>
        <v>3.6268842750583068</v>
      </c>
      <c r="L84">
        <f t="shared" si="5"/>
        <v>2.6598930385928036E-2</v>
      </c>
      <c r="M84">
        <f>M83</f>
        <v>3.1252269747840747E-2</v>
      </c>
      <c r="N84">
        <f t="shared" si="6"/>
        <v>0.85110395502604363</v>
      </c>
      <c r="O84">
        <f t="shared" si="7"/>
        <v>-0.16122100155191321</v>
      </c>
    </row>
    <row r="85" spans="1:19">
      <c r="A85">
        <v>42</v>
      </c>
      <c r="B85" s="1" t="s">
        <v>41</v>
      </c>
      <c r="C85" s="1" t="s">
        <v>85</v>
      </c>
      <c r="D85" s="1">
        <v>0</v>
      </c>
      <c r="E85" s="1" t="s">
        <v>75</v>
      </c>
      <c r="F85">
        <v>2</v>
      </c>
      <c r="G85" s="1">
        <v>1</v>
      </c>
      <c r="H85" s="1">
        <v>1</v>
      </c>
      <c r="I85" s="2">
        <f>F85</f>
        <v>2</v>
      </c>
      <c r="K85">
        <f t="shared" si="4"/>
        <v>5.3701701747768782</v>
      </c>
      <c r="L85">
        <f t="shared" si="5"/>
        <v>4.6533393619127136E-3</v>
      </c>
      <c r="M85">
        <f>SUM(L85,L86)</f>
        <v>3.1252269747840747E-2</v>
      </c>
      <c r="N85">
        <f t="shared" si="6"/>
        <v>0.14889604497395642</v>
      </c>
      <c r="O85">
        <f t="shared" si="7"/>
        <v>-1.9045069012704845</v>
      </c>
      <c r="R85">
        <f>D85</f>
        <v>0</v>
      </c>
      <c r="S85">
        <f>N85</f>
        <v>0.14889604497395642</v>
      </c>
    </row>
    <row r="86" spans="1:19">
      <c r="B86" s="1"/>
      <c r="C86" s="1" t="s">
        <v>86</v>
      </c>
      <c r="D86" s="1">
        <v>1</v>
      </c>
      <c r="E86" s="1"/>
      <c r="G86" s="1"/>
      <c r="H86" s="1"/>
      <c r="J86" s="2">
        <f>G85</f>
        <v>1</v>
      </c>
      <c r="K86">
        <f t="shared" si="4"/>
        <v>3.6268842750583068</v>
      </c>
      <c r="L86">
        <f t="shared" si="5"/>
        <v>2.6598930385928036E-2</v>
      </c>
      <c r="M86">
        <f>M85</f>
        <v>3.1252269747840747E-2</v>
      </c>
      <c r="N86">
        <f t="shared" si="6"/>
        <v>0.85110395502604363</v>
      </c>
      <c r="O86">
        <f t="shared" si="7"/>
        <v>-0.16122100155191321</v>
      </c>
    </row>
    <row r="87" spans="1:19">
      <c r="A87">
        <v>43</v>
      </c>
      <c r="B87" s="1" t="s">
        <v>42</v>
      </c>
      <c r="C87" s="1" t="s">
        <v>85</v>
      </c>
      <c r="D87" s="1">
        <v>0</v>
      </c>
      <c r="E87" s="1" t="s">
        <v>75</v>
      </c>
      <c r="F87">
        <v>2</v>
      </c>
      <c r="G87" s="1">
        <v>1</v>
      </c>
      <c r="H87" s="1">
        <v>1</v>
      </c>
      <c r="I87" s="2">
        <f>F87</f>
        <v>2</v>
      </c>
      <c r="K87">
        <f t="shared" si="4"/>
        <v>5.3701701747768782</v>
      </c>
      <c r="L87">
        <f t="shared" si="5"/>
        <v>4.6533393619127136E-3</v>
      </c>
      <c r="M87">
        <f>SUM(L87,L88)</f>
        <v>3.1252269747840747E-2</v>
      </c>
      <c r="N87">
        <f t="shared" si="6"/>
        <v>0.14889604497395642</v>
      </c>
      <c r="O87">
        <f t="shared" si="7"/>
        <v>-1.9045069012704845</v>
      </c>
      <c r="R87">
        <f>D87</f>
        <v>0</v>
      </c>
      <c r="S87">
        <f>N87</f>
        <v>0.14889604497395642</v>
      </c>
    </row>
    <row r="88" spans="1:19">
      <c r="B88" s="1"/>
      <c r="C88" s="1" t="s">
        <v>86</v>
      </c>
      <c r="D88" s="1">
        <v>1</v>
      </c>
      <c r="E88" s="1"/>
      <c r="G88" s="1"/>
      <c r="H88" s="1"/>
      <c r="J88" s="2">
        <f>G87</f>
        <v>1</v>
      </c>
      <c r="K88">
        <f t="shared" si="4"/>
        <v>3.6268842750583068</v>
      </c>
      <c r="L88">
        <f t="shared" si="5"/>
        <v>2.6598930385928036E-2</v>
      </c>
      <c r="M88">
        <f>M87</f>
        <v>3.1252269747840747E-2</v>
      </c>
      <c r="N88">
        <f t="shared" si="6"/>
        <v>0.85110395502604363</v>
      </c>
      <c r="O88">
        <f t="shared" si="7"/>
        <v>-0.16122100155191321</v>
      </c>
    </row>
    <row r="89" spans="1:19">
      <c r="A89">
        <v>44</v>
      </c>
      <c r="B89" s="1" t="s">
        <v>43</v>
      </c>
      <c r="C89" s="1" t="s">
        <v>85</v>
      </c>
      <c r="D89" s="1">
        <v>0</v>
      </c>
      <c r="E89" s="1" t="s">
        <v>73</v>
      </c>
      <c r="F89">
        <v>2</v>
      </c>
      <c r="G89" s="1">
        <v>1</v>
      </c>
      <c r="I89" s="2">
        <f>F89</f>
        <v>2</v>
      </c>
      <c r="K89">
        <f t="shared" si="4"/>
        <v>5.3701701747768782</v>
      </c>
      <c r="L89">
        <f t="shared" si="5"/>
        <v>4.6533393619127136E-3</v>
      </c>
      <c r="M89">
        <f>SUM(L89,L90)</f>
        <v>3.1252269747840747E-2</v>
      </c>
      <c r="N89">
        <f t="shared" si="6"/>
        <v>0.14889604497395642</v>
      </c>
      <c r="O89">
        <f t="shared" si="7"/>
        <v>-1.9045069012704845</v>
      </c>
      <c r="R89">
        <f>D89</f>
        <v>0</v>
      </c>
      <c r="S89">
        <f>N89</f>
        <v>0.14889604497395642</v>
      </c>
    </row>
    <row r="90" spans="1:19">
      <c r="B90" s="1"/>
      <c r="C90" s="1" t="s">
        <v>86</v>
      </c>
      <c r="D90" s="1">
        <v>1</v>
      </c>
      <c r="E90" s="1"/>
      <c r="G90" s="1"/>
      <c r="J90" s="2">
        <f>G89</f>
        <v>1</v>
      </c>
      <c r="K90">
        <f t="shared" si="4"/>
        <v>3.6268842750583068</v>
      </c>
      <c r="L90">
        <f t="shared" si="5"/>
        <v>2.6598930385928036E-2</v>
      </c>
      <c r="M90">
        <f>M89</f>
        <v>3.1252269747840747E-2</v>
      </c>
      <c r="N90">
        <f t="shared" si="6"/>
        <v>0.85110395502604363</v>
      </c>
      <c r="O90">
        <f t="shared" si="7"/>
        <v>-0.16122100155191321</v>
      </c>
    </row>
    <row r="91" spans="1:19">
      <c r="A91">
        <v>45</v>
      </c>
      <c r="B91" s="1" t="s">
        <v>44</v>
      </c>
      <c r="C91" s="1" t="s">
        <v>85</v>
      </c>
      <c r="D91" s="1">
        <v>0</v>
      </c>
      <c r="E91" s="1" t="s">
        <v>73</v>
      </c>
      <c r="F91">
        <v>2</v>
      </c>
      <c r="G91" s="1">
        <v>1</v>
      </c>
      <c r="I91" s="2">
        <f>F91</f>
        <v>2</v>
      </c>
      <c r="K91">
        <f t="shared" si="4"/>
        <v>5.3701701747768782</v>
      </c>
      <c r="L91">
        <f t="shared" si="5"/>
        <v>4.6533393619127136E-3</v>
      </c>
      <c r="M91">
        <f>SUM(L91,L92)</f>
        <v>3.1252269747840747E-2</v>
      </c>
      <c r="N91">
        <f t="shared" si="6"/>
        <v>0.14889604497395642</v>
      </c>
      <c r="O91">
        <f t="shared" si="7"/>
        <v>-1.9045069012704845</v>
      </c>
      <c r="R91">
        <f>D91</f>
        <v>0</v>
      </c>
      <c r="S91">
        <f>N91</f>
        <v>0.14889604497395642</v>
      </c>
    </row>
    <row r="92" spans="1:19">
      <c r="B92" s="1"/>
      <c r="C92" s="1" t="s">
        <v>86</v>
      </c>
      <c r="D92" s="1">
        <v>1</v>
      </c>
      <c r="E92" s="1"/>
      <c r="G92" s="1"/>
      <c r="J92" s="2">
        <f>G91</f>
        <v>1</v>
      </c>
      <c r="K92">
        <f t="shared" si="4"/>
        <v>3.6268842750583068</v>
      </c>
      <c r="L92">
        <f t="shared" si="5"/>
        <v>2.6598930385928036E-2</v>
      </c>
      <c r="M92">
        <f>M91</f>
        <v>3.1252269747840747E-2</v>
      </c>
      <c r="N92">
        <f t="shared" si="6"/>
        <v>0.85110395502604363</v>
      </c>
      <c r="O92">
        <f t="shared" si="7"/>
        <v>-0.16122100155191321</v>
      </c>
    </row>
    <row r="93" spans="1:19">
      <c r="A93">
        <v>46</v>
      </c>
      <c r="B93" s="1" t="s">
        <v>45</v>
      </c>
      <c r="C93" s="1" t="s">
        <v>85</v>
      </c>
      <c r="D93" s="1">
        <v>0</v>
      </c>
      <c r="E93" s="1" t="s">
        <v>73</v>
      </c>
      <c r="F93">
        <v>2</v>
      </c>
      <c r="G93" s="1">
        <v>1</v>
      </c>
      <c r="I93" s="2">
        <f>F93</f>
        <v>2</v>
      </c>
      <c r="K93">
        <f t="shared" si="4"/>
        <v>5.3701701747768782</v>
      </c>
      <c r="L93">
        <f t="shared" si="5"/>
        <v>4.6533393619127136E-3</v>
      </c>
      <c r="M93">
        <f>SUM(L93,L94)</f>
        <v>3.1252269747840747E-2</v>
      </c>
      <c r="N93">
        <f t="shared" si="6"/>
        <v>0.14889604497395642</v>
      </c>
      <c r="O93">
        <f t="shared" si="7"/>
        <v>-1.9045069012704845</v>
      </c>
      <c r="R93">
        <f>D93</f>
        <v>0</v>
      </c>
      <c r="S93">
        <f>N93</f>
        <v>0.14889604497395642</v>
      </c>
    </row>
    <row r="94" spans="1:19">
      <c r="B94" s="1"/>
      <c r="C94" s="1" t="s">
        <v>86</v>
      </c>
      <c r="D94" s="1">
        <v>1</v>
      </c>
      <c r="E94" s="1"/>
      <c r="G94" s="1"/>
      <c r="J94" s="2">
        <f>G93</f>
        <v>1</v>
      </c>
      <c r="K94">
        <f t="shared" si="4"/>
        <v>3.6268842750583068</v>
      </c>
      <c r="L94">
        <f t="shared" si="5"/>
        <v>2.6598930385928036E-2</v>
      </c>
      <c r="M94">
        <f>M93</f>
        <v>3.1252269747840747E-2</v>
      </c>
      <c r="N94">
        <f t="shared" si="6"/>
        <v>0.85110395502604363</v>
      </c>
      <c r="O94">
        <f t="shared" si="7"/>
        <v>-0.16122100155191321</v>
      </c>
    </row>
    <row r="95" spans="1:19">
      <c r="A95">
        <v>47</v>
      </c>
      <c r="B95" s="1" t="s">
        <v>46</v>
      </c>
      <c r="C95" s="1" t="s">
        <v>85</v>
      </c>
      <c r="D95" s="1">
        <v>0</v>
      </c>
      <c r="E95" s="1" t="s">
        <v>73</v>
      </c>
      <c r="F95">
        <v>2</v>
      </c>
      <c r="G95" s="1">
        <v>1</v>
      </c>
      <c r="I95" s="2">
        <f>F95</f>
        <v>2</v>
      </c>
      <c r="K95">
        <f t="shared" si="4"/>
        <v>5.3701701747768782</v>
      </c>
      <c r="L95">
        <f t="shared" si="5"/>
        <v>4.6533393619127136E-3</v>
      </c>
      <c r="M95">
        <f>SUM(L95,L96)</f>
        <v>3.1252269747840747E-2</v>
      </c>
      <c r="N95">
        <f t="shared" si="6"/>
        <v>0.14889604497395642</v>
      </c>
      <c r="O95">
        <f t="shared" si="7"/>
        <v>-1.9045069012704845</v>
      </c>
      <c r="R95">
        <f>D95</f>
        <v>0</v>
      </c>
      <c r="S95">
        <f>N95</f>
        <v>0.14889604497395642</v>
      </c>
    </row>
    <row r="96" spans="1:19">
      <c r="B96" s="1"/>
      <c r="C96" s="1" t="s">
        <v>86</v>
      </c>
      <c r="D96" s="1">
        <v>1</v>
      </c>
      <c r="E96" s="1"/>
      <c r="G96" s="1"/>
      <c r="J96" s="2">
        <f>G95</f>
        <v>1</v>
      </c>
      <c r="K96">
        <f t="shared" si="4"/>
        <v>3.6268842750583068</v>
      </c>
      <c r="L96">
        <f t="shared" si="5"/>
        <v>2.6598930385928036E-2</v>
      </c>
      <c r="M96">
        <f>M95</f>
        <v>3.1252269747840747E-2</v>
      </c>
      <c r="N96">
        <f t="shared" si="6"/>
        <v>0.85110395502604363</v>
      </c>
      <c r="O96">
        <f t="shared" si="7"/>
        <v>-0.16122100155191321</v>
      </c>
    </row>
    <row r="97" spans="1:19">
      <c r="A97">
        <v>48</v>
      </c>
      <c r="B97" s="1" t="s">
        <v>47</v>
      </c>
      <c r="C97" s="1" t="s">
        <v>85</v>
      </c>
      <c r="D97" s="1">
        <v>0</v>
      </c>
      <c r="E97" s="1" t="s">
        <v>73</v>
      </c>
      <c r="F97">
        <v>2</v>
      </c>
      <c r="G97" s="1">
        <v>1</v>
      </c>
      <c r="I97" s="2">
        <f>F97</f>
        <v>2</v>
      </c>
      <c r="K97">
        <f t="shared" si="4"/>
        <v>5.3701701747768782</v>
      </c>
      <c r="L97">
        <f t="shared" si="5"/>
        <v>4.6533393619127136E-3</v>
      </c>
      <c r="M97">
        <f>SUM(L97,L98)</f>
        <v>3.1252269747840747E-2</v>
      </c>
      <c r="N97">
        <f t="shared" si="6"/>
        <v>0.14889604497395642</v>
      </c>
      <c r="O97">
        <f t="shared" si="7"/>
        <v>-1.9045069012704845</v>
      </c>
      <c r="R97">
        <f>D97</f>
        <v>0</v>
      </c>
      <c r="S97">
        <f>N97</f>
        <v>0.14889604497395642</v>
      </c>
    </row>
    <row r="98" spans="1:19">
      <c r="B98" s="1"/>
      <c r="C98" s="1" t="s">
        <v>86</v>
      </c>
      <c r="D98" s="1">
        <v>1</v>
      </c>
      <c r="E98" s="1"/>
      <c r="G98" s="1"/>
      <c r="J98" s="2">
        <f>G97</f>
        <v>1</v>
      </c>
      <c r="K98">
        <f t="shared" si="4"/>
        <v>3.6268842750583068</v>
      </c>
      <c r="L98">
        <f t="shared" si="5"/>
        <v>2.6598930385928036E-2</v>
      </c>
      <c r="M98">
        <f>M97</f>
        <v>3.1252269747840747E-2</v>
      </c>
      <c r="N98">
        <f t="shared" si="6"/>
        <v>0.85110395502604363</v>
      </c>
      <c r="O98">
        <f t="shared" si="7"/>
        <v>-0.16122100155191321</v>
      </c>
    </row>
    <row r="99" spans="1:19">
      <c r="A99">
        <v>49</v>
      </c>
      <c r="B99" s="1" t="s">
        <v>48</v>
      </c>
      <c r="C99" s="1" t="s">
        <v>85</v>
      </c>
      <c r="D99" s="1">
        <v>0</v>
      </c>
      <c r="E99" s="1" t="s">
        <v>73</v>
      </c>
      <c r="F99">
        <v>2</v>
      </c>
      <c r="G99" s="1">
        <v>1</v>
      </c>
      <c r="I99" s="2">
        <f>F99</f>
        <v>2</v>
      </c>
      <c r="K99">
        <f t="shared" si="4"/>
        <v>5.3701701747768782</v>
      </c>
      <c r="L99">
        <f t="shared" si="5"/>
        <v>4.6533393619127136E-3</v>
      </c>
      <c r="M99">
        <f>SUM(L99,L100)</f>
        <v>3.1252269747840747E-2</v>
      </c>
      <c r="N99">
        <f t="shared" si="6"/>
        <v>0.14889604497395642</v>
      </c>
      <c r="O99">
        <f t="shared" si="7"/>
        <v>-1.9045069012704845</v>
      </c>
      <c r="R99">
        <f>D99</f>
        <v>0</v>
      </c>
      <c r="S99">
        <f>N99</f>
        <v>0.14889604497395642</v>
      </c>
    </row>
    <row r="100" spans="1:19">
      <c r="B100" s="1"/>
      <c r="C100" s="1" t="s">
        <v>86</v>
      </c>
      <c r="D100" s="1">
        <v>1</v>
      </c>
      <c r="E100" s="1"/>
      <c r="G100" s="1"/>
      <c r="J100" s="2">
        <f>G99</f>
        <v>1</v>
      </c>
      <c r="K100">
        <f t="shared" si="4"/>
        <v>3.6268842750583068</v>
      </c>
      <c r="L100">
        <f t="shared" si="5"/>
        <v>2.6598930385928036E-2</v>
      </c>
      <c r="M100">
        <f>M99</f>
        <v>3.1252269747840747E-2</v>
      </c>
      <c r="N100">
        <f t="shared" si="6"/>
        <v>0.85110395502604363</v>
      </c>
      <c r="O100">
        <f t="shared" si="7"/>
        <v>-0.16122100155191321</v>
      </c>
    </row>
    <row r="101" spans="1:19">
      <c r="A101">
        <v>50</v>
      </c>
      <c r="B101" s="1" t="s">
        <v>49</v>
      </c>
      <c r="C101" s="1" t="s">
        <v>85</v>
      </c>
      <c r="D101" s="1">
        <v>0</v>
      </c>
      <c r="E101" s="1" t="s">
        <v>73</v>
      </c>
      <c r="F101">
        <v>2</v>
      </c>
      <c r="G101" s="1">
        <v>1</v>
      </c>
      <c r="I101" s="2">
        <f>F101</f>
        <v>2</v>
      </c>
      <c r="K101">
        <f t="shared" si="4"/>
        <v>5.3701701747768782</v>
      </c>
      <c r="L101">
        <f t="shared" si="5"/>
        <v>4.6533393619127136E-3</v>
      </c>
      <c r="M101">
        <f>SUM(L101,L102)</f>
        <v>3.1252269747840747E-2</v>
      </c>
      <c r="N101">
        <f t="shared" si="6"/>
        <v>0.14889604497395642</v>
      </c>
      <c r="O101">
        <f t="shared" si="7"/>
        <v>-1.9045069012704845</v>
      </c>
      <c r="R101">
        <f>D101</f>
        <v>0</v>
      </c>
      <c r="S101">
        <f>N101</f>
        <v>0.14889604497395642</v>
      </c>
    </row>
    <row r="102" spans="1:19">
      <c r="B102" s="1"/>
      <c r="C102" s="1" t="s">
        <v>86</v>
      </c>
      <c r="D102" s="1">
        <v>1</v>
      </c>
      <c r="E102" s="1"/>
      <c r="G102" s="1"/>
      <c r="J102" s="2">
        <f>G101</f>
        <v>1</v>
      </c>
      <c r="K102">
        <f t="shared" si="4"/>
        <v>3.6268842750583068</v>
      </c>
      <c r="L102">
        <f t="shared" si="5"/>
        <v>2.6598930385928036E-2</v>
      </c>
      <c r="M102">
        <f>M101</f>
        <v>3.1252269747840747E-2</v>
      </c>
      <c r="N102">
        <f t="shared" si="6"/>
        <v>0.85110395502604363</v>
      </c>
      <c r="O102">
        <f t="shared" si="7"/>
        <v>-0.16122100155191321</v>
      </c>
    </row>
    <row r="103" spans="1:19">
      <c r="A103">
        <v>51</v>
      </c>
      <c r="B103" s="1" t="s">
        <v>50</v>
      </c>
      <c r="C103" s="1" t="s">
        <v>85</v>
      </c>
      <c r="D103" s="1">
        <v>0</v>
      </c>
      <c r="E103" s="1" t="s">
        <v>73</v>
      </c>
      <c r="F103">
        <v>2</v>
      </c>
      <c r="G103" s="1">
        <v>1</v>
      </c>
      <c r="I103" s="2">
        <f>F103</f>
        <v>2</v>
      </c>
      <c r="K103">
        <f t="shared" si="4"/>
        <v>5.3701701747768782</v>
      </c>
      <c r="L103">
        <f t="shared" si="5"/>
        <v>4.6533393619127136E-3</v>
      </c>
      <c r="M103">
        <f>SUM(L103,L104)</f>
        <v>3.1252269747840747E-2</v>
      </c>
      <c r="N103">
        <f t="shared" si="6"/>
        <v>0.14889604497395642</v>
      </c>
      <c r="O103">
        <f t="shared" si="7"/>
        <v>-1.9045069012704845</v>
      </c>
      <c r="R103">
        <f>D103</f>
        <v>0</v>
      </c>
      <c r="S103">
        <f>N103</f>
        <v>0.14889604497395642</v>
      </c>
    </row>
    <row r="104" spans="1:19">
      <c r="B104" s="1"/>
      <c r="C104" s="1" t="s">
        <v>86</v>
      </c>
      <c r="D104" s="1">
        <v>1</v>
      </c>
      <c r="E104" s="1"/>
      <c r="G104" s="1"/>
      <c r="J104" s="2">
        <f>G103</f>
        <v>1</v>
      </c>
      <c r="K104">
        <f t="shared" si="4"/>
        <v>3.6268842750583068</v>
      </c>
      <c r="L104">
        <f t="shared" si="5"/>
        <v>2.6598930385928036E-2</v>
      </c>
      <c r="M104">
        <f>M103</f>
        <v>3.1252269747840747E-2</v>
      </c>
      <c r="N104">
        <f t="shared" si="6"/>
        <v>0.85110395502604363</v>
      </c>
      <c r="O104">
        <f t="shared" si="7"/>
        <v>-0.16122100155191321</v>
      </c>
    </row>
    <row r="105" spans="1:19">
      <c r="A105">
        <v>52</v>
      </c>
      <c r="B105" s="1" t="s">
        <v>51</v>
      </c>
      <c r="C105" s="1" t="s">
        <v>85</v>
      </c>
      <c r="D105" s="1">
        <v>0</v>
      </c>
      <c r="E105" s="1" t="s">
        <v>76</v>
      </c>
      <c r="F105">
        <v>3</v>
      </c>
      <c r="G105" s="1">
        <v>1</v>
      </c>
      <c r="I105" s="2">
        <f>F105</f>
        <v>3</v>
      </c>
      <c r="K105">
        <f t="shared" si="4"/>
        <v>8.0552552621653177</v>
      </c>
      <c r="L105">
        <f t="shared" si="5"/>
        <v>3.1742935695564781E-4</v>
      </c>
      <c r="M105">
        <f>SUM(L105,L106)</f>
        <v>2.6916359742883682E-2</v>
      </c>
      <c r="N105">
        <f t="shared" si="6"/>
        <v>1.1793175599816085E-2</v>
      </c>
      <c r="O105">
        <f t="shared" si="7"/>
        <v>-4.4402342538116617</v>
      </c>
      <c r="R105">
        <f>D105</f>
        <v>0</v>
      </c>
      <c r="S105">
        <f>N105</f>
        <v>1.1793175599816085E-2</v>
      </c>
    </row>
    <row r="106" spans="1:19">
      <c r="B106" s="1"/>
      <c r="C106" s="1" t="s">
        <v>86</v>
      </c>
      <c r="D106" s="1">
        <v>1</v>
      </c>
      <c r="E106" s="1"/>
      <c r="G106" s="1"/>
      <c r="J106" s="2">
        <f>G105</f>
        <v>1</v>
      </c>
      <c r="K106">
        <f t="shared" si="4"/>
        <v>3.6268842750583068</v>
      </c>
      <c r="L106">
        <f t="shared" si="5"/>
        <v>2.6598930385928036E-2</v>
      </c>
      <c r="M106">
        <f>M105</f>
        <v>2.6916359742883682E-2</v>
      </c>
      <c r="N106">
        <f t="shared" si="6"/>
        <v>0.98820682440018393</v>
      </c>
      <c r="O106">
        <f t="shared" si="7"/>
        <v>-1.1863266704650783E-2</v>
      </c>
    </row>
    <row r="107" spans="1:19">
      <c r="A107">
        <v>53</v>
      </c>
      <c r="B107" s="1" t="s">
        <v>52</v>
      </c>
      <c r="C107" s="1" t="s">
        <v>85</v>
      </c>
      <c r="D107" s="1">
        <v>0</v>
      </c>
      <c r="E107" s="1" t="s">
        <v>76</v>
      </c>
      <c r="F107">
        <v>3</v>
      </c>
      <c r="G107" s="1">
        <v>1</v>
      </c>
      <c r="I107" s="2">
        <f>F107</f>
        <v>3</v>
      </c>
      <c r="K107">
        <f t="shared" si="4"/>
        <v>8.0552552621653177</v>
      </c>
      <c r="L107">
        <f t="shared" si="5"/>
        <v>3.1742935695564781E-4</v>
      </c>
      <c r="M107">
        <f>SUM(L107,L108)</f>
        <v>2.6916359742883682E-2</v>
      </c>
      <c r="N107">
        <f t="shared" si="6"/>
        <v>1.1793175599816085E-2</v>
      </c>
      <c r="O107">
        <f t="shared" si="7"/>
        <v>-4.4402342538116617</v>
      </c>
      <c r="R107">
        <f>D107</f>
        <v>0</v>
      </c>
      <c r="S107">
        <f>N107</f>
        <v>1.1793175599816085E-2</v>
      </c>
    </row>
    <row r="108" spans="1:19">
      <c r="B108" s="1"/>
      <c r="C108" s="1" t="s">
        <v>86</v>
      </c>
      <c r="D108" s="1">
        <v>1</v>
      </c>
      <c r="E108" s="1"/>
      <c r="G108" s="1"/>
      <c r="J108" s="2">
        <f>G107</f>
        <v>1</v>
      </c>
      <c r="K108">
        <f t="shared" si="4"/>
        <v>3.6268842750583068</v>
      </c>
      <c r="L108">
        <f t="shared" si="5"/>
        <v>2.6598930385928036E-2</v>
      </c>
      <c r="M108">
        <f>M107</f>
        <v>2.6916359742883682E-2</v>
      </c>
      <c r="N108">
        <f t="shared" si="6"/>
        <v>0.98820682440018393</v>
      </c>
      <c r="O108">
        <f t="shared" si="7"/>
        <v>-1.1863266704650783E-2</v>
      </c>
    </row>
    <row r="109" spans="1:19">
      <c r="A109">
        <v>54</v>
      </c>
      <c r="B109" s="1" t="s">
        <v>53</v>
      </c>
      <c r="C109" s="1" t="s">
        <v>85</v>
      </c>
      <c r="D109" s="1">
        <v>0</v>
      </c>
      <c r="E109" s="1" t="s">
        <v>76</v>
      </c>
      <c r="F109">
        <v>3</v>
      </c>
      <c r="G109" s="1">
        <v>1</v>
      </c>
      <c r="I109" s="2">
        <f>F109</f>
        <v>3</v>
      </c>
      <c r="K109">
        <f t="shared" si="4"/>
        <v>8.0552552621653177</v>
      </c>
      <c r="L109">
        <f t="shared" si="5"/>
        <v>3.1742935695564781E-4</v>
      </c>
      <c r="M109">
        <f>SUM(L109,L110)</f>
        <v>2.6916359742883682E-2</v>
      </c>
      <c r="N109">
        <f t="shared" si="6"/>
        <v>1.1793175599816085E-2</v>
      </c>
      <c r="O109">
        <f t="shared" si="7"/>
        <v>-4.4402342538116617</v>
      </c>
      <c r="R109">
        <f>D109</f>
        <v>0</v>
      </c>
      <c r="S109">
        <f>N109</f>
        <v>1.1793175599816085E-2</v>
      </c>
    </row>
    <row r="110" spans="1:19">
      <c r="B110" s="1"/>
      <c r="C110" s="1" t="s">
        <v>86</v>
      </c>
      <c r="D110" s="1">
        <v>1</v>
      </c>
      <c r="E110" s="1"/>
      <c r="G110" s="1"/>
      <c r="J110" s="2">
        <f>G109</f>
        <v>1</v>
      </c>
      <c r="K110">
        <f t="shared" si="4"/>
        <v>3.6268842750583068</v>
      </c>
      <c r="L110">
        <f t="shared" si="5"/>
        <v>2.6598930385928036E-2</v>
      </c>
      <c r="M110">
        <f>M109</f>
        <v>2.6916359742883682E-2</v>
      </c>
      <c r="N110">
        <f t="shared" si="6"/>
        <v>0.98820682440018393</v>
      </c>
      <c r="O110">
        <f t="shared" si="7"/>
        <v>-1.1863266704650783E-2</v>
      </c>
    </row>
    <row r="111" spans="1:19">
      <c r="A111">
        <v>55</v>
      </c>
      <c r="B111" s="1" t="s">
        <v>54</v>
      </c>
      <c r="C111" s="1" t="s">
        <v>85</v>
      </c>
      <c r="D111" s="1">
        <v>0</v>
      </c>
      <c r="E111" s="1" t="s">
        <v>76</v>
      </c>
      <c r="F111">
        <v>3</v>
      </c>
      <c r="G111" s="1">
        <v>1</v>
      </c>
      <c r="I111" s="2">
        <f>F111</f>
        <v>3</v>
      </c>
      <c r="K111">
        <f t="shared" si="4"/>
        <v>8.0552552621653177</v>
      </c>
      <c r="L111">
        <f t="shared" si="5"/>
        <v>3.1742935695564781E-4</v>
      </c>
      <c r="M111">
        <f>SUM(L111,L112)</f>
        <v>2.6916359742883682E-2</v>
      </c>
      <c r="N111">
        <f t="shared" si="6"/>
        <v>1.1793175599816085E-2</v>
      </c>
      <c r="O111">
        <f t="shared" si="7"/>
        <v>-4.4402342538116617</v>
      </c>
      <c r="R111">
        <f>D111</f>
        <v>0</v>
      </c>
      <c r="S111">
        <f>N111</f>
        <v>1.1793175599816085E-2</v>
      </c>
    </row>
    <row r="112" spans="1:19">
      <c r="B112" s="1"/>
      <c r="C112" s="1" t="s">
        <v>86</v>
      </c>
      <c r="D112" s="1">
        <v>1</v>
      </c>
      <c r="E112" s="1"/>
      <c r="G112" s="1"/>
      <c r="J112" s="2">
        <f>G111</f>
        <v>1</v>
      </c>
      <c r="K112">
        <f t="shared" si="4"/>
        <v>3.6268842750583068</v>
      </c>
      <c r="L112">
        <f t="shared" si="5"/>
        <v>2.6598930385928036E-2</v>
      </c>
      <c r="M112">
        <f>M111</f>
        <v>2.6916359742883682E-2</v>
      </c>
      <c r="N112">
        <f t="shared" si="6"/>
        <v>0.98820682440018393</v>
      </c>
      <c r="O112">
        <f t="shared" si="7"/>
        <v>-1.1863266704650783E-2</v>
      </c>
    </row>
    <row r="113" spans="1:19">
      <c r="A113">
        <v>56</v>
      </c>
      <c r="B113" s="1" t="s">
        <v>55</v>
      </c>
      <c r="C113" s="1" t="s">
        <v>85</v>
      </c>
      <c r="D113" s="1">
        <v>0</v>
      </c>
      <c r="E113" s="1" t="s">
        <v>76</v>
      </c>
      <c r="F113">
        <v>3</v>
      </c>
      <c r="G113" s="1">
        <v>1</v>
      </c>
      <c r="I113" s="2">
        <f>F113</f>
        <v>3</v>
      </c>
      <c r="K113">
        <f t="shared" si="4"/>
        <v>8.0552552621653177</v>
      </c>
      <c r="L113">
        <f t="shared" si="5"/>
        <v>3.1742935695564781E-4</v>
      </c>
      <c r="M113">
        <f>SUM(L113,L114)</f>
        <v>2.6916359742883682E-2</v>
      </c>
      <c r="N113">
        <f t="shared" si="6"/>
        <v>1.1793175599816085E-2</v>
      </c>
      <c r="O113">
        <f t="shared" si="7"/>
        <v>-4.4402342538116617</v>
      </c>
      <c r="R113">
        <f>D113</f>
        <v>0</v>
      </c>
      <c r="S113">
        <f>N113</f>
        <v>1.1793175599816085E-2</v>
      </c>
    </row>
    <row r="114" spans="1:19">
      <c r="B114" s="1"/>
      <c r="C114" s="1" t="s">
        <v>86</v>
      </c>
      <c r="D114" s="1">
        <v>1</v>
      </c>
      <c r="E114" s="1"/>
      <c r="G114" s="1"/>
      <c r="J114" s="2">
        <f>G113</f>
        <v>1</v>
      </c>
      <c r="K114">
        <f t="shared" si="4"/>
        <v>3.6268842750583068</v>
      </c>
      <c r="L114">
        <f t="shared" si="5"/>
        <v>2.6598930385928036E-2</v>
      </c>
      <c r="M114">
        <f>M113</f>
        <v>2.6916359742883682E-2</v>
      </c>
      <c r="N114">
        <f t="shared" si="6"/>
        <v>0.98820682440018393</v>
      </c>
      <c r="O114">
        <f t="shared" si="7"/>
        <v>-1.1863266704650783E-2</v>
      </c>
    </row>
    <row r="115" spans="1:19">
      <c r="A115">
        <v>57</v>
      </c>
      <c r="B115" s="1" t="s">
        <v>56</v>
      </c>
      <c r="C115" s="1" t="s">
        <v>85</v>
      </c>
      <c r="D115" s="1">
        <v>0</v>
      </c>
      <c r="E115" s="1" t="s">
        <v>76</v>
      </c>
      <c r="F115">
        <v>3</v>
      </c>
      <c r="G115" s="1">
        <v>1</v>
      </c>
      <c r="I115" s="2">
        <f>F115</f>
        <v>3</v>
      </c>
      <c r="K115">
        <f t="shared" si="4"/>
        <v>8.0552552621653177</v>
      </c>
      <c r="L115">
        <f t="shared" si="5"/>
        <v>3.1742935695564781E-4</v>
      </c>
      <c r="M115">
        <f>SUM(L115,L116)</f>
        <v>2.6916359742883682E-2</v>
      </c>
      <c r="N115">
        <f t="shared" si="6"/>
        <v>1.1793175599816085E-2</v>
      </c>
      <c r="O115">
        <f t="shared" si="7"/>
        <v>-4.4402342538116617</v>
      </c>
      <c r="R115">
        <f>D115</f>
        <v>0</v>
      </c>
      <c r="S115">
        <f>N115</f>
        <v>1.1793175599816085E-2</v>
      </c>
    </row>
    <row r="116" spans="1:19">
      <c r="B116" s="1"/>
      <c r="C116" s="1" t="s">
        <v>86</v>
      </c>
      <c r="D116" s="1">
        <v>1</v>
      </c>
      <c r="E116" s="1"/>
      <c r="G116" s="1"/>
      <c r="J116" s="2">
        <f>G115</f>
        <v>1</v>
      </c>
      <c r="K116">
        <f t="shared" si="4"/>
        <v>3.6268842750583068</v>
      </c>
      <c r="L116">
        <f t="shared" si="5"/>
        <v>2.6598930385928036E-2</v>
      </c>
      <c r="M116">
        <f>M115</f>
        <v>2.6916359742883682E-2</v>
      </c>
      <c r="N116">
        <f t="shared" si="6"/>
        <v>0.98820682440018393</v>
      </c>
      <c r="O116">
        <f t="shared" si="7"/>
        <v>-1.1863266704650783E-2</v>
      </c>
    </row>
    <row r="117" spans="1:19">
      <c r="A117">
        <v>58</v>
      </c>
      <c r="B117" s="1" t="s">
        <v>57</v>
      </c>
      <c r="C117" s="1" t="s">
        <v>85</v>
      </c>
      <c r="D117" s="1">
        <v>0</v>
      </c>
      <c r="E117" s="1" t="s">
        <v>77</v>
      </c>
      <c r="F117">
        <v>4</v>
      </c>
      <c r="G117" s="1">
        <v>2</v>
      </c>
      <c r="I117" s="2">
        <f>F117</f>
        <v>4</v>
      </c>
      <c r="K117">
        <f t="shared" si="4"/>
        <v>10.740340349553756</v>
      </c>
      <c r="L117">
        <f t="shared" si="5"/>
        <v>2.1653567217126219E-5</v>
      </c>
      <c r="M117">
        <f>SUM(L117,L118)</f>
        <v>7.29156664892572E-4</v>
      </c>
      <c r="N117">
        <f t="shared" si="6"/>
        <v>2.9696728096583302E-2</v>
      </c>
      <c r="O117">
        <f t="shared" si="7"/>
        <v>-3.5167184043403084</v>
      </c>
      <c r="R117">
        <f>D117</f>
        <v>0</v>
      </c>
      <c r="S117">
        <f>N117</f>
        <v>2.9696728096583302E-2</v>
      </c>
    </row>
    <row r="118" spans="1:19">
      <c r="B118" s="1"/>
      <c r="C118" s="1" t="s">
        <v>86</v>
      </c>
      <c r="D118" s="1">
        <v>1</v>
      </c>
      <c r="E118" s="1"/>
      <c r="G118" s="1"/>
      <c r="J118" s="2">
        <f>G117</f>
        <v>2</v>
      </c>
      <c r="K118">
        <f t="shared" si="4"/>
        <v>7.2537685501166136</v>
      </c>
      <c r="L118">
        <f t="shared" si="5"/>
        <v>7.0750309767544581E-4</v>
      </c>
      <c r="M118">
        <f>M117</f>
        <v>7.29156664892572E-4</v>
      </c>
      <c r="N118">
        <f t="shared" si="6"/>
        <v>0.9703032719034167</v>
      </c>
      <c r="O118">
        <f t="shared" si="7"/>
        <v>-3.0146604903165872E-2</v>
      </c>
    </row>
    <row r="119" spans="1:19">
      <c r="A119">
        <v>59</v>
      </c>
      <c r="B119" s="1" t="s">
        <v>58</v>
      </c>
      <c r="C119" s="1" t="s">
        <v>85</v>
      </c>
      <c r="D119" s="1">
        <v>0</v>
      </c>
      <c r="E119" s="1" t="s">
        <v>78</v>
      </c>
      <c r="F119">
        <v>4</v>
      </c>
      <c r="G119" s="1">
        <v>1</v>
      </c>
      <c r="I119" s="2">
        <f>F119</f>
        <v>4</v>
      </c>
      <c r="K119">
        <f t="shared" si="4"/>
        <v>10.740340349553756</v>
      </c>
      <c r="L119">
        <f t="shared" si="5"/>
        <v>2.1653567217126219E-5</v>
      </c>
      <c r="M119">
        <f>SUM(L119,L120)</f>
        <v>2.6620583953145163E-2</v>
      </c>
      <c r="N119">
        <f t="shared" si="6"/>
        <v>8.13414433554073E-4</v>
      </c>
      <c r="O119">
        <f t="shared" si="7"/>
        <v>-7.1142698199300298</v>
      </c>
      <c r="R119">
        <f>D119</f>
        <v>0</v>
      </c>
      <c r="S119">
        <f>N119</f>
        <v>8.13414433554073E-4</v>
      </c>
    </row>
    <row r="120" spans="1:19">
      <c r="C120" s="1" t="s">
        <v>86</v>
      </c>
      <c r="D120" s="1">
        <v>1</v>
      </c>
      <c r="J120" s="2">
        <f>G119</f>
        <v>1</v>
      </c>
      <c r="K120">
        <f t="shared" si="4"/>
        <v>3.6268842750583068</v>
      </c>
      <c r="L120">
        <f t="shared" si="5"/>
        <v>2.6598930385928036E-2</v>
      </c>
      <c r="M120">
        <f>M119</f>
        <v>2.6620583953145163E-2</v>
      </c>
      <c r="N120">
        <f t="shared" si="6"/>
        <v>0.99918658556644591</v>
      </c>
      <c r="O120">
        <f t="shared" si="7"/>
        <v>-8.1374543458063141E-4</v>
      </c>
    </row>
  </sheetData>
  <phoneticPr fontId="7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20"/>
  <sheetViews>
    <sheetView tabSelected="1" topLeftCell="J1" workbookViewId="0">
      <selection activeCell="W16" sqref="W16"/>
    </sheetView>
  </sheetViews>
  <sheetFormatPr defaultRowHeight="15"/>
  <cols>
    <col min="2" max="2" width="15.5703125" bestFit="1" customWidth="1"/>
    <col min="3" max="3" width="11.7109375" customWidth="1"/>
    <col min="4" max="4" width="5.7109375" customWidth="1"/>
    <col min="5" max="5" width="11.85546875" bestFit="1" customWidth="1"/>
    <col min="6" max="11" width="9.140625" style="5"/>
  </cols>
  <sheetData>
    <row r="1" spans="1:25">
      <c r="A1" t="s">
        <v>84</v>
      </c>
      <c r="B1" t="s">
        <v>59</v>
      </c>
      <c r="C1" t="s">
        <v>87</v>
      </c>
      <c r="D1" t="s">
        <v>88</v>
      </c>
      <c r="E1" t="s">
        <v>79</v>
      </c>
      <c r="F1" s="5" t="s">
        <v>81</v>
      </c>
      <c r="G1" s="5" t="s">
        <v>82</v>
      </c>
      <c r="H1" s="5" t="s">
        <v>83</v>
      </c>
      <c r="I1" s="5" t="s">
        <v>86</v>
      </c>
      <c r="J1" s="5" t="s">
        <v>85</v>
      </c>
      <c r="K1" s="5" t="s">
        <v>102</v>
      </c>
      <c r="L1" t="s">
        <v>90</v>
      </c>
      <c r="M1" t="s">
        <v>91</v>
      </c>
      <c r="N1" s="5" t="s">
        <v>103</v>
      </c>
      <c r="O1" s="5" t="s">
        <v>104</v>
      </c>
      <c r="P1" t="s">
        <v>100</v>
      </c>
    </row>
    <row r="2" spans="1:25">
      <c r="L2" s="7">
        <v>4.2163894666345865</v>
      </c>
      <c r="M2" s="7">
        <v>3.2399302558961467</v>
      </c>
      <c r="N2" s="7">
        <v>0.65012206537875161</v>
      </c>
      <c r="O2" s="7">
        <v>1.3439320426512873</v>
      </c>
      <c r="Q2" t="s">
        <v>92</v>
      </c>
      <c r="R2" t="s">
        <v>93</v>
      </c>
      <c r="S2" t="s">
        <v>94</v>
      </c>
      <c r="T2" t="s">
        <v>95</v>
      </c>
      <c r="U2" t="s">
        <v>96</v>
      </c>
      <c r="V2" t="s">
        <v>97</v>
      </c>
      <c r="X2" t="s">
        <v>98</v>
      </c>
      <c r="Y2" t="s">
        <v>99</v>
      </c>
    </row>
    <row r="3" spans="1:25">
      <c r="A3">
        <v>1</v>
      </c>
      <c r="B3" s="1" t="s">
        <v>0</v>
      </c>
      <c r="C3" s="1" t="s">
        <v>85</v>
      </c>
      <c r="D3" s="1">
        <v>1</v>
      </c>
      <c r="E3" s="1" t="s">
        <v>62</v>
      </c>
      <c r="F3" s="5">
        <v>1</v>
      </c>
      <c r="G3" s="6">
        <v>3</v>
      </c>
      <c r="H3" s="6">
        <v>1</v>
      </c>
      <c r="I3" s="6" t="str">
        <f>IF(LEFT($E3,1)=I$1, 1, "")</f>
        <v/>
      </c>
      <c r="J3" s="6">
        <f>IF(LEFT($E3,1)=J$1, 1, "")</f>
        <v>1</v>
      </c>
      <c r="K3" s="6" t="str">
        <f>IF(LEFT($E3,1)=K$1, 1, "")</f>
        <v/>
      </c>
      <c r="M3">
        <f>F3</f>
        <v>1</v>
      </c>
      <c r="O3" t="str">
        <f>I3</f>
        <v/>
      </c>
      <c r="Q3">
        <f>SUMPRODUCT(L3:P3,L$2:P$2)</f>
        <v>3.2399302558961467</v>
      </c>
      <c r="R3">
        <f>EXP(-Q3)</f>
        <v>3.9166626645007661E-2</v>
      </c>
      <c r="S3">
        <f>SUM(R3,R4)</f>
        <v>3.9168302326749761E-2</v>
      </c>
      <c r="T3">
        <f>R3/S3</f>
        <v>0.99995721842299623</v>
      </c>
      <c r="U3">
        <f>LN(T3)</f>
        <v>-4.2782492161536654E-5</v>
      </c>
      <c r="V3" s="4">
        <f>SUMPRODUCT(U3:U120,D3:D120)</f>
        <v>-20.708910624467087</v>
      </c>
      <c r="X3">
        <f>D3</f>
        <v>1</v>
      </c>
      <c r="Y3">
        <f>T3</f>
        <v>0.99995721842299623</v>
      </c>
    </row>
    <row r="4" spans="1:25">
      <c r="B4" s="1"/>
      <c r="C4" s="1" t="s">
        <v>86</v>
      </c>
      <c r="D4" s="1">
        <v>0</v>
      </c>
      <c r="E4" s="1"/>
      <c r="G4" s="6"/>
      <c r="H4" s="6"/>
      <c r="I4" s="6"/>
      <c r="J4" s="6"/>
      <c r="K4" s="6"/>
      <c r="L4">
        <f>G3</f>
        <v>3</v>
      </c>
      <c r="N4">
        <f>J3</f>
        <v>1</v>
      </c>
      <c r="Q4">
        <f t="shared" ref="Q4:Q67" si="0">SUMPRODUCT(L4:P4,L$2:P$2)</f>
        <v>13.29929046528251</v>
      </c>
      <c r="R4">
        <f t="shared" ref="R4:R67" si="1">EXP(-Q4)</f>
        <v>1.675681742103296E-6</v>
      </c>
      <c r="S4">
        <f>S3</f>
        <v>3.9168302326749761E-2</v>
      </c>
      <c r="T4">
        <f>R4/S4</f>
        <v>4.2781577003885077E-5</v>
      </c>
      <c r="U4">
        <f>LN(T4)</f>
        <v>-10.059402991878525</v>
      </c>
    </row>
    <row r="5" spans="1:25">
      <c r="A5">
        <v>2</v>
      </c>
      <c r="B5" s="1" t="s">
        <v>1</v>
      </c>
      <c r="C5" s="1" t="s">
        <v>85</v>
      </c>
      <c r="D5" s="1">
        <v>1</v>
      </c>
      <c r="E5" s="1" t="s">
        <v>63</v>
      </c>
      <c r="F5" s="5">
        <v>1</v>
      </c>
      <c r="G5" s="6">
        <v>3</v>
      </c>
      <c r="I5" s="6" t="str">
        <f>IF(LEFT($E5,1)=I$1, 1, "")</f>
        <v/>
      </c>
      <c r="J5" s="6">
        <f>IF(LEFT($E5,1)=J$1, 1, "")</f>
        <v>1</v>
      </c>
      <c r="K5" s="6" t="str">
        <f>IF(LEFT($E5,1)=K$1, 1, "")</f>
        <v/>
      </c>
      <c r="M5">
        <f>F5</f>
        <v>1</v>
      </c>
      <c r="O5" t="str">
        <f>I5</f>
        <v/>
      </c>
      <c r="Q5">
        <f t="shared" si="0"/>
        <v>3.2399302558961467</v>
      </c>
      <c r="R5">
        <f t="shared" si="1"/>
        <v>3.9166626645007661E-2</v>
      </c>
      <c r="S5">
        <f>SUM(R5,R6)</f>
        <v>3.9168302326749761E-2</v>
      </c>
      <c r="T5">
        <f t="shared" ref="T5:T68" si="2">R5/S5</f>
        <v>0.99995721842299623</v>
      </c>
      <c r="U5">
        <f t="shared" ref="U5:U68" si="3">LN(T5)</f>
        <v>-4.2782492161536654E-5</v>
      </c>
      <c r="V5" t="s">
        <v>101</v>
      </c>
      <c r="W5">
        <v>-26.539937486448419</v>
      </c>
      <c r="X5">
        <f>D5</f>
        <v>1</v>
      </c>
      <c r="Y5">
        <f>T5</f>
        <v>0.99995721842299623</v>
      </c>
    </row>
    <row r="6" spans="1:25">
      <c r="B6" s="1"/>
      <c r="C6" s="1" t="s">
        <v>86</v>
      </c>
      <c r="D6" s="1">
        <v>0</v>
      </c>
      <c r="E6" s="1"/>
      <c r="G6" s="6"/>
      <c r="I6" s="6"/>
      <c r="J6" s="6"/>
      <c r="K6" s="6"/>
      <c r="L6">
        <f>G5</f>
        <v>3</v>
      </c>
      <c r="N6">
        <f>J5</f>
        <v>1</v>
      </c>
      <c r="Q6">
        <f t="shared" si="0"/>
        <v>13.29929046528251</v>
      </c>
      <c r="R6">
        <f t="shared" si="1"/>
        <v>1.675681742103296E-6</v>
      </c>
      <c r="S6">
        <f>S5</f>
        <v>3.9168302326749761E-2</v>
      </c>
      <c r="T6">
        <f t="shared" si="2"/>
        <v>4.2781577003885077E-5</v>
      </c>
      <c r="U6">
        <f t="shared" si="3"/>
        <v>-10.059402991878525</v>
      </c>
      <c r="W6" s="4">
        <v>-22.19415927426428</v>
      </c>
    </row>
    <row r="7" spans="1:25">
      <c r="A7">
        <v>3</v>
      </c>
      <c r="B7" s="1" t="s">
        <v>2</v>
      </c>
      <c r="C7" s="1" t="s">
        <v>85</v>
      </c>
      <c r="D7" s="1">
        <v>1</v>
      </c>
      <c r="E7" s="1" t="s">
        <v>64</v>
      </c>
      <c r="F7" s="5">
        <v>1</v>
      </c>
      <c r="G7" s="6">
        <v>2</v>
      </c>
      <c r="I7" s="6" t="str">
        <f>IF(LEFT($E7,1)=I$1, 1, "")</f>
        <v/>
      </c>
      <c r="J7" s="6">
        <f>IF(LEFT($E7,1)=J$1, 1, "")</f>
        <v>1</v>
      </c>
      <c r="K7" s="6" t="str">
        <f>IF(LEFT($E7,1)=K$1, 1, "")</f>
        <v/>
      </c>
      <c r="M7">
        <f>F7</f>
        <v>1</v>
      </c>
      <c r="O7" t="str">
        <f>I7</f>
        <v/>
      </c>
      <c r="Q7">
        <f t="shared" si="0"/>
        <v>3.2399302558961467</v>
      </c>
      <c r="R7">
        <f t="shared" si="1"/>
        <v>3.9166626645007661E-2</v>
      </c>
      <c r="S7">
        <f>SUM(R7,R8)</f>
        <v>3.9280218244942371E-2</v>
      </c>
      <c r="T7">
        <f t="shared" si="2"/>
        <v>0.99710817289185161</v>
      </c>
      <c r="U7">
        <f t="shared" si="3"/>
        <v>-2.8960165188103592E-3</v>
      </c>
      <c r="W7">
        <f>W6-W5</f>
        <v>4.3457782121841397</v>
      </c>
      <c r="X7">
        <f>D7</f>
        <v>1</v>
      </c>
      <c r="Y7">
        <f>T7</f>
        <v>0.99710817289185161</v>
      </c>
    </row>
    <row r="8" spans="1:25">
      <c r="B8" s="1"/>
      <c r="C8" s="1" t="s">
        <v>86</v>
      </c>
      <c r="D8" s="1">
        <v>0</v>
      </c>
      <c r="E8" s="1"/>
      <c r="G8" s="6"/>
      <c r="I8" s="6"/>
      <c r="J8" s="6"/>
      <c r="K8" s="6"/>
      <c r="L8">
        <f>G7</f>
        <v>2</v>
      </c>
      <c r="N8">
        <f>J7</f>
        <v>1</v>
      </c>
      <c r="Q8">
        <f t="shared" si="0"/>
        <v>9.0829009986479239</v>
      </c>
      <c r="R8">
        <f t="shared" si="1"/>
        <v>1.1359159993471186E-4</v>
      </c>
      <c r="S8">
        <f>S7</f>
        <v>3.9280218244942371E-2</v>
      </c>
      <c r="T8">
        <f t="shared" si="2"/>
        <v>2.8918271081484546E-3</v>
      </c>
      <c r="U8">
        <f t="shared" si="3"/>
        <v>-5.8458667592705877</v>
      </c>
      <c r="W8">
        <f>2*W7</f>
        <v>8.6915564243682795</v>
      </c>
    </row>
    <row r="9" spans="1:25">
      <c r="A9">
        <v>4</v>
      </c>
      <c r="B9" s="1" t="s">
        <v>3</v>
      </c>
      <c r="C9" s="1" t="s">
        <v>85</v>
      </c>
      <c r="D9" s="1">
        <v>1</v>
      </c>
      <c r="E9" s="1" t="s">
        <v>64</v>
      </c>
      <c r="F9" s="5">
        <v>1</v>
      </c>
      <c r="G9" s="6">
        <v>2</v>
      </c>
      <c r="I9" s="6" t="str">
        <f>IF(LEFT($E9,1)=I$1, 1, "")</f>
        <v/>
      </c>
      <c r="J9" s="6">
        <f>IF(LEFT($E9,1)=J$1, 1, "")</f>
        <v>1</v>
      </c>
      <c r="K9" s="6" t="str">
        <f>IF(LEFT($E9,1)=K$1, 1, "")</f>
        <v/>
      </c>
      <c r="M9">
        <f>F9</f>
        <v>1</v>
      </c>
      <c r="O9" t="str">
        <f>I9</f>
        <v/>
      </c>
      <c r="Q9">
        <f t="shared" si="0"/>
        <v>3.2399302558961467</v>
      </c>
      <c r="R9">
        <f t="shared" si="1"/>
        <v>3.9166626645007661E-2</v>
      </c>
      <c r="S9">
        <f>SUM(R9,R10)</f>
        <v>3.9280218244942371E-2</v>
      </c>
      <c r="T9">
        <f t="shared" si="2"/>
        <v>0.99710817289185161</v>
      </c>
      <c r="U9">
        <f t="shared" si="3"/>
        <v>-2.8960165188103592E-3</v>
      </c>
      <c r="W9">
        <f>CHIDIST(W8,1)</f>
        <v>3.1968752907550139E-3</v>
      </c>
      <c r="X9">
        <f>D9</f>
        <v>1</v>
      </c>
      <c r="Y9">
        <f>T9</f>
        <v>0.99710817289185161</v>
      </c>
    </row>
    <row r="10" spans="1:25">
      <c r="B10" s="1"/>
      <c r="C10" s="1" t="s">
        <v>86</v>
      </c>
      <c r="D10" s="1">
        <v>0</v>
      </c>
      <c r="E10" s="1"/>
      <c r="G10" s="6"/>
      <c r="I10" s="6"/>
      <c r="J10" s="6"/>
      <c r="K10" s="6"/>
      <c r="L10">
        <f>G9</f>
        <v>2</v>
      </c>
      <c r="N10">
        <f>J9</f>
        <v>1</v>
      </c>
      <c r="Q10">
        <f t="shared" si="0"/>
        <v>9.0829009986479239</v>
      </c>
      <c r="R10">
        <f t="shared" si="1"/>
        <v>1.1359159993471186E-4</v>
      </c>
      <c r="S10">
        <f>S9</f>
        <v>3.9280218244942371E-2</v>
      </c>
      <c r="T10">
        <f t="shared" si="2"/>
        <v>2.8918271081484546E-3</v>
      </c>
      <c r="U10">
        <f t="shared" si="3"/>
        <v>-5.8458667592705877</v>
      </c>
    </row>
    <row r="11" spans="1:25">
      <c r="A11">
        <v>5</v>
      </c>
      <c r="B11" s="1" t="s">
        <v>4</v>
      </c>
      <c r="C11" s="1" t="s">
        <v>85</v>
      </c>
      <c r="D11" s="1">
        <v>1</v>
      </c>
      <c r="E11" s="1" t="s">
        <v>64</v>
      </c>
      <c r="F11" s="5">
        <v>1</v>
      </c>
      <c r="G11" s="6">
        <v>2</v>
      </c>
      <c r="I11" s="6" t="str">
        <f>IF(LEFT($E11,1)=I$1, 1, "")</f>
        <v/>
      </c>
      <c r="J11" s="6">
        <f>IF(LEFT($E11,1)=J$1, 1, "")</f>
        <v>1</v>
      </c>
      <c r="K11" s="6" t="str">
        <f>IF(LEFT($E11,1)=K$1, 1, "")</f>
        <v/>
      </c>
      <c r="M11">
        <f>F11</f>
        <v>1</v>
      </c>
      <c r="O11" t="str">
        <f>I11</f>
        <v/>
      </c>
      <c r="Q11">
        <f t="shared" si="0"/>
        <v>3.2399302558961467</v>
      </c>
      <c r="R11">
        <f t="shared" si="1"/>
        <v>3.9166626645007661E-2</v>
      </c>
      <c r="S11">
        <f>SUM(R11,R12)</f>
        <v>3.9280218244942371E-2</v>
      </c>
      <c r="T11">
        <f t="shared" si="2"/>
        <v>0.99710817289185161</v>
      </c>
      <c r="U11">
        <f t="shared" si="3"/>
        <v>-2.8960165188103592E-3</v>
      </c>
      <c r="W11" s="4">
        <v>-22.19415927426428</v>
      </c>
      <c r="X11">
        <f>D11</f>
        <v>1</v>
      </c>
      <c r="Y11">
        <f>T11</f>
        <v>0.99710817289185161</v>
      </c>
    </row>
    <row r="12" spans="1:25">
      <c r="B12" s="1"/>
      <c r="C12" s="1" t="s">
        <v>86</v>
      </c>
      <c r="D12" s="1">
        <v>0</v>
      </c>
      <c r="E12" s="1"/>
      <c r="G12" s="6"/>
      <c r="I12" s="6"/>
      <c r="J12" s="6"/>
      <c r="K12" s="6"/>
      <c r="L12">
        <f>G11</f>
        <v>2</v>
      </c>
      <c r="N12">
        <f>J11</f>
        <v>1</v>
      </c>
      <c r="Q12">
        <f t="shared" si="0"/>
        <v>9.0829009986479239</v>
      </c>
      <c r="R12">
        <f t="shared" si="1"/>
        <v>1.1359159993471186E-4</v>
      </c>
      <c r="S12">
        <f>S11</f>
        <v>3.9280218244942371E-2</v>
      </c>
      <c r="T12">
        <f t="shared" si="2"/>
        <v>2.8918271081484546E-3</v>
      </c>
      <c r="U12">
        <f t="shared" si="3"/>
        <v>-5.8458667592705877</v>
      </c>
      <c r="W12">
        <v>-20.708910624467087</v>
      </c>
    </row>
    <row r="13" spans="1:25">
      <c r="A13">
        <v>6</v>
      </c>
      <c r="B13" s="1" t="s">
        <v>5</v>
      </c>
      <c r="C13" s="1" t="s">
        <v>85</v>
      </c>
      <c r="D13" s="1">
        <v>1</v>
      </c>
      <c r="E13" s="1" t="s">
        <v>64</v>
      </c>
      <c r="F13" s="5">
        <v>1</v>
      </c>
      <c r="G13" s="6">
        <v>2</v>
      </c>
      <c r="I13" s="6" t="str">
        <f>IF(LEFT($E13,1)=I$1, 1, "")</f>
        <v/>
      </c>
      <c r="J13" s="6">
        <f>IF(LEFT($E13,1)=J$1, 1, "")</f>
        <v>1</v>
      </c>
      <c r="K13" s="6" t="str">
        <f>IF(LEFT($E13,1)=K$1, 1, "")</f>
        <v/>
      </c>
      <c r="M13">
        <f>F13</f>
        <v>1</v>
      </c>
      <c r="O13" t="str">
        <f>I13</f>
        <v/>
      </c>
      <c r="Q13">
        <f t="shared" si="0"/>
        <v>3.2399302558961467</v>
      </c>
      <c r="R13">
        <f t="shared" si="1"/>
        <v>3.9166626645007661E-2</v>
      </c>
      <c r="S13">
        <f>SUM(R13,R14)</f>
        <v>3.9280218244942371E-2</v>
      </c>
      <c r="T13">
        <f t="shared" si="2"/>
        <v>0.99710817289185161</v>
      </c>
      <c r="U13">
        <f t="shared" si="3"/>
        <v>-2.8960165188103592E-3</v>
      </c>
      <c r="W13">
        <f>W12-W11</f>
        <v>1.4852486497971924</v>
      </c>
      <c r="X13">
        <f>D13</f>
        <v>1</v>
      </c>
      <c r="Y13">
        <f>T13</f>
        <v>0.99710817289185161</v>
      </c>
    </row>
    <row r="14" spans="1:25">
      <c r="B14" s="1"/>
      <c r="C14" s="1" t="s">
        <v>86</v>
      </c>
      <c r="D14" s="1">
        <v>0</v>
      </c>
      <c r="E14" s="1"/>
      <c r="G14" s="6"/>
      <c r="I14" s="6"/>
      <c r="J14" s="6"/>
      <c r="K14" s="6"/>
      <c r="L14">
        <f>G13</f>
        <v>2</v>
      </c>
      <c r="N14">
        <f>J13</f>
        <v>1</v>
      </c>
      <c r="Q14">
        <f t="shared" si="0"/>
        <v>9.0829009986479239</v>
      </c>
      <c r="R14">
        <f t="shared" si="1"/>
        <v>1.1359159993471186E-4</v>
      </c>
      <c r="S14">
        <f>S13</f>
        <v>3.9280218244942371E-2</v>
      </c>
      <c r="T14">
        <f t="shared" si="2"/>
        <v>2.8918271081484546E-3</v>
      </c>
      <c r="U14">
        <f t="shared" si="3"/>
        <v>-5.8458667592705877</v>
      </c>
      <c r="W14">
        <f>2*W13</f>
        <v>2.9704972995943848</v>
      </c>
    </row>
    <row r="15" spans="1:25">
      <c r="A15">
        <v>7</v>
      </c>
      <c r="B15" s="1" t="s">
        <v>6</v>
      </c>
      <c r="C15" s="1" t="s">
        <v>85</v>
      </c>
      <c r="D15" s="1">
        <v>1</v>
      </c>
      <c r="E15" s="1" t="s">
        <v>65</v>
      </c>
      <c r="F15" s="5">
        <v>1</v>
      </c>
      <c r="G15" s="6">
        <v>2</v>
      </c>
      <c r="H15" s="6">
        <v>1</v>
      </c>
      <c r="I15" s="6" t="str">
        <f>IF(LEFT($E15,1)=I$1, 1, "")</f>
        <v/>
      </c>
      <c r="J15" s="6">
        <f>IF(LEFT($E15,1)=J$1, 1, "")</f>
        <v>1</v>
      </c>
      <c r="K15" s="6" t="str">
        <f>IF(LEFT($E15,1)=K$1, 1, "")</f>
        <v/>
      </c>
      <c r="M15">
        <f>F15</f>
        <v>1</v>
      </c>
      <c r="O15" t="str">
        <f>I15</f>
        <v/>
      </c>
      <c r="Q15">
        <f t="shared" si="0"/>
        <v>3.2399302558961467</v>
      </c>
      <c r="R15">
        <f t="shared" si="1"/>
        <v>3.9166626645007661E-2</v>
      </c>
      <c r="S15">
        <f>SUM(R15,R16)</f>
        <v>3.9280218244942371E-2</v>
      </c>
      <c r="T15">
        <f t="shared" si="2"/>
        <v>0.99710817289185161</v>
      </c>
      <c r="U15">
        <f t="shared" si="3"/>
        <v>-2.8960165188103592E-3</v>
      </c>
      <c r="W15">
        <f>CHIDIST(W14,2)</f>
        <v>0.2264460279262106</v>
      </c>
      <c r="X15">
        <f>D15</f>
        <v>1</v>
      </c>
      <c r="Y15">
        <f>T15</f>
        <v>0.99710817289185161</v>
      </c>
    </row>
    <row r="16" spans="1:25">
      <c r="B16" s="1"/>
      <c r="C16" s="1" t="s">
        <v>86</v>
      </c>
      <c r="D16" s="1">
        <v>0</v>
      </c>
      <c r="E16" s="1"/>
      <c r="G16" s="6"/>
      <c r="H16" s="6"/>
      <c r="I16" s="6"/>
      <c r="J16" s="6"/>
      <c r="K16" s="6"/>
      <c r="L16">
        <f>G15</f>
        <v>2</v>
      </c>
      <c r="N16">
        <f>J15</f>
        <v>1</v>
      </c>
      <c r="Q16">
        <f t="shared" si="0"/>
        <v>9.0829009986479239</v>
      </c>
      <c r="R16">
        <f t="shared" si="1"/>
        <v>1.1359159993471186E-4</v>
      </c>
      <c r="S16">
        <f>S15</f>
        <v>3.9280218244942371E-2</v>
      </c>
      <c r="T16">
        <f t="shared" si="2"/>
        <v>2.8918271081484546E-3</v>
      </c>
      <c r="U16">
        <f t="shared" si="3"/>
        <v>-5.8458667592705877</v>
      </c>
    </row>
    <row r="17" spans="1:25">
      <c r="A17">
        <v>8</v>
      </c>
      <c r="B17" s="1" t="s">
        <v>7</v>
      </c>
      <c r="C17" s="1" t="s">
        <v>85</v>
      </c>
      <c r="D17" s="1">
        <v>1</v>
      </c>
      <c r="E17" s="1" t="s">
        <v>64</v>
      </c>
      <c r="F17" s="5">
        <v>1</v>
      </c>
      <c r="G17" s="6">
        <v>2</v>
      </c>
      <c r="I17" s="6" t="str">
        <f>IF(LEFT($E17,1)=I$1, 1, "")</f>
        <v/>
      </c>
      <c r="J17" s="6">
        <f>IF(LEFT($E17,1)=J$1, 1, "")</f>
        <v>1</v>
      </c>
      <c r="K17" s="6" t="str">
        <f>IF(LEFT($E17,1)=K$1, 1, "")</f>
        <v/>
      </c>
      <c r="M17">
        <f>F17</f>
        <v>1</v>
      </c>
      <c r="O17" t="str">
        <f>I17</f>
        <v/>
      </c>
      <c r="Q17">
        <f t="shared" si="0"/>
        <v>3.2399302558961467</v>
      </c>
      <c r="R17">
        <f t="shared" si="1"/>
        <v>3.9166626645007661E-2</v>
      </c>
      <c r="S17">
        <f>SUM(R17,R18)</f>
        <v>3.9280218244942371E-2</v>
      </c>
      <c r="T17">
        <f t="shared" si="2"/>
        <v>0.99710817289185161</v>
      </c>
      <c r="U17">
        <f t="shared" si="3"/>
        <v>-2.8960165188103592E-3</v>
      </c>
      <c r="X17">
        <f>D17</f>
        <v>1</v>
      </c>
      <c r="Y17">
        <f>T17</f>
        <v>0.99710817289185161</v>
      </c>
    </row>
    <row r="18" spans="1:25">
      <c r="B18" s="1"/>
      <c r="C18" s="1" t="s">
        <v>86</v>
      </c>
      <c r="D18" s="1">
        <v>0</v>
      </c>
      <c r="E18" s="1"/>
      <c r="G18" s="6"/>
      <c r="I18" s="6"/>
      <c r="J18" s="6"/>
      <c r="K18" s="6"/>
      <c r="L18">
        <f>G17</f>
        <v>2</v>
      </c>
      <c r="N18">
        <f>J17</f>
        <v>1</v>
      </c>
      <c r="Q18">
        <f t="shared" si="0"/>
        <v>9.0829009986479239</v>
      </c>
      <c r="R18">
        <f t="shared" si="1"/>
        <v>1.1359159993471186E-4</v>
      </c>
      <c r="S18">
        <f>S17</f>
        <v>3.9280218244942371E-2</v>
      </c>
      <c r="T18">
        <f t="shared" si="2"/>
        <v>2.8918271081484546E-3</v>
      </c>
      <c r="U18">
        <f t="shared" si="3"/>
        <v>-5.8458667592705877</v>
      </c>
    </row>
    <row r="19" spans="1:25">
      <c r="A19">
        <v>9</v>
      </c>
      <c r="B19" s="1" t="s">
        <v>8</v>
      </c>
      <c r="C19" s="1" t="s">
        <v>85</v>
      </c>
      <c r="D19" s="1">
        <v>1</v>
      </c>
      <c r="E19" s="1" t="s">
        <v>66</v>
      </c>
      <c r="F19" s="5">
        <v>1</v>
      </c>
      <c r="G19" s="6">
        <v>3</v>
      </c>
      <c r="H19" s="6">
        <v>2</v>
      </c>
      <c r="I19" s="6" t="str">
        <f>IF(LEFT($E19,1)=I$1, 1, "")</f>
        <v/>
      </c>
      <c r="J19" s="6">
        <f>IF(LEFT($E19,1)=J$1, 1, "")</f>
        <v>1</v>
      </c>
      <c r="K19" s="6" t="str">
        <f>IF(LEFT($E19,1)=K$1, 1, "")</f>
        <v/>
      </c>
      <c r="M19">
        <f>F19</f>
        <v>1</v>
      </c>
      <c r="O19" t="str">
        <f>I19</f>
        <v/>
      </c>
      <c r="Q19">
        <f t="shared" si="0"/>
        <v>3.2399302558961467</v>
      </c>
      <c r="R19">
        <f t="shared" si="1"/>
        <v>3.9166626645007661E-2</v>
      </c>
      <c r="S19">
        <f>SUM(R19,R20)</f>
        <v>3.9168302326749761E-2</v>
      </c>
      <c r="T19">
        <f t="shared" si="2"/>
        <v>0.99995721842299623</v>
      </c>
      <c r="U19">
        <f t="shared" si="3"/>
        <v>-4.2782492161536654E-5</v>
      </c>
      <c r="X19">
        <f>D19</f>
        <v>1</v>
      </c>
      <c r="Y19">
        <f>T19</f>
        <v>0.99995721842299623</v>
      </c>
    </row>
    <row r="20" spans="1:25">
      <c r="B20" s="1"/>
      <c r="C20" s="1" t="s">
        <v>86</v>
      </c>
      <c r="D20" s="1">
        <v>0</v>
      </c>
      <c r="E20" s="1"/>
      <c r="G20" s="6"/>
      <c r="H20" s="6"/>
      <c r="I20" s="6"/>
      <c r="J20" s="6"/>
      <c r="K20" s="6"/>
      <c r="L20">
        <f>G19</f>
        <v>3</v>
      </c>
      <c r="N20">
        <f>J19</f>
        <v>1</v>
      </c>
      <c r="Q20">
        <f t="shared" si="0"/>
        <v>13.29929046528251</v>
      </c>
      <c r="R20">
        <f t="shared" si="1"/>
        <v>1.675681742103296E-6</v>
      </c>
      <c r="S20">
        <f>S19</f>
        <v>3.9168302326749761E-2</v>
      </c>
      <c r="T20">
        <f t="shared" si="2"/>
        <v>4.2781577003885077E-5</v>
      </c>
      <c r="U20">
        <f t="shared" si="3"/>
        <v>-10.059402991878525</v>
      </c>
    </row>
    <row r="21" spans="1:25">
      <c r="A21">
        <v>10</v>
      </c>
      <c r="B21" s="1" t="s">
        <v>9</v>
      </c>
      <c r="C21" s="1" t="s">
        <v>85</v>
      </c>
      <c r="D21" s="1">
        <v>1</v>
      </c>
      <c r="E21" s="1" t="s">
        <v>67</v>
      </c>
      <c r="F21" s="5">
        <v>1</v>
      </c>
      <c r="G21" s="6">
        <v>1</v>
      </c>
      <c r="H21" s="6">
        <v>1</v>
      </c>
      <c r="I21" s="6" t="str">
        <f>IF(LEFT($E21,1)=I$1, 1, "")</f>
        <v/>
      </c>
      <c r="J21" s="6" t="str">
        <f>IF(LEFT($E21,1)=J$1, 1, "")</f>
        <v/>
      </c>
      <c r="K21" s="6">
        <f>IF(LEFT($E21,1)=K$1, 1, "")</f>
        <v>1</v>
      </c>
      <c r="M21">
        <f>F21</f>
        <v>1</v>
      </c>
      <c r="O21" t="str">
        <f>I21</f>
        <v/>
      </c>
      <c r="Q21">
        <f t="shared" si="0"/>
        <v>3.2399302558961467</v>
      </c>
      <c r="R21">
        <f t="shared" si="1"/>
        <v>3.9166626645007661E-2</v>
      </c>
      <c r="S21">
        <f>SUM(R21,R22)</f>
        <v>5.3918437017133877E-2</v>
      </c>
      <c r="T21">
        <f t="shared" si="2"/>
        <v>0.72640508167107154</v>
      </c>
      <c r="U21">
        <f t="shared" si="3"/>
        <v>-0.31964745602696881</v>
      </c>
      <c r="X21">
        <f>D21</f>
        <v>1</v>
      </c>
      <c r="Y21">
        <f>T21</f>
        <v>0.72640508167107154</v>
      </c>
    </row>
    <row r="22" spans="1:25">
      <c r="B22" s="1"/>
      <c r="C22" s="1" t="s">
        <v>86</v>
      </c>
      <c r="D22" s="1">
        <v>0</v>
      </c>
      <c r="E22" s="1"/>
      <c r="G22" s="6"/>
      <c r="H22" s="6"/>
      <c r="I22" s="6"/>
      <c r="J22" s="6"/>
      <c r="K22" s="6"/>
      <c r="L22">
        <f>G21</f>
        <v>1</v>
      </c>
      <c r="N22" t="str">
        <f>J21</f>
        <v/>
      </c>
      <c r="Q22">
        <f t="shared" si="0"/>
        <v>4.2163894666345865</v>
      </c>
      <c r="R22">
        <f t="shared" si="1"/>
        <v>1.4751810372126214E-2</v>
      </c>
      <c r="S22">
        <f>S21</f>
        <v>5.3918437017133877E-2</v>
      </c>
      <c r="T22">
        <f t="shared" si="2"/>
        <v>0.2735949183289284</v>
      </c>
      <c r="U22">
        <f t="shared" si="3"/>
        <v>-1.2961066667654084</v>
      </c>
    </row>
    <row r="23" spans="1:25">
      <c r="A23">
        <v>11</v>
      </c>
      <c r="B23" s="1" t="s">
        <v>10</v>
      </c>
      <c r="C23" s="1" t="s">
        <v>85</v>
      </c>
      <c r="D23" s="1">
        <v>1</v>
      </c>
      <c r="E23" s="1" t="s">
        <v>68</v>
      </c>
      <c r="F23" s="5">
        <v>1</v>
      </c>
      <c r="G23" s="6">
        <v>1</v>
      </c>
      <c r="I23" s="6" t="str">
        <f>IF(LEFT($E23,1)=I$1, 1, "")</f>
        <v/>
      </c>
      <c r="J23" s="6">
        <f>IF(LEFT($E23,1)=J$1, 1, "")</f>
        <v>1</v>
      </c>
      <c r="K23" s="6" t="str">
        <f>IF(LEFT($E23,1)=K$1, 1, "")</f>
        <v/>
      </c>
      <c r="M23">
        <f>F23</f>
        <v>1</v>
      </c>
      <c r="O23" t="str">
        <f>I23</f>
        <v/>
      </c>
      <c r="Q23">
        <f t="shared" si="0"/>
        <v>3.2399302558961467</v>
      </c>
      <c r="R23">
        <f t="shared" si="1"/>
        <v>3.9166626645007661E-2</v>
      </c>
      <c r="S23">
        <f>SUM(R23,R24)</f>
        <v>4.6866806966559579E-2</v>
      </c>
      <c r="T23">
        <f t="shared" si="2"/>
        <v>0.83570076947964145</v>
      </c>
      <c r="U23">
        <f t="shared" si="3"/>
        <v>-0.17948466121456086</v>
      </c>
      <c r="X23">
        <f>D23</f>
        <v>1</v>
      </c>
      <c r="Y23">
        <f>T23</f>
        <v>0.83570076947964145</v>
      </c>
    </row>
    <row r="24" spans="1:25">
      <c r="B24" s="1"/>
      <c r="C24" s="1" t="s">
        <v>86</v>
      </c>
      <c r="D24" s="1">
        <v>0</v>
      </c>
      <c r="E24" s="1"/>
      <c r="G24" s="6"/>
      <c r="I24" s="6"/>
      <c r="J24" s="6"/>
      <c r="K24" s="6"/>
      <c r="L24">
        <f>G23</f>
        <v>1</v>
      </c>
      <c r="N24">
        <f>J23</f>
        <v>1</v>
      </c>
      <c r="Q24">
        <f t="shared" si="0"/>
        <v>4.8665115320133383</v>
      </c>
      <c r="R24">
        <f t="shared" si="1"/>
        <v>7.7001803215519206E-3</v>
      </c>
      <c r="S24">
        <f>S23</f>
        <v>4.6866806966559579E-2</v>
      </c>
      <c r="T24">
        <f t="shared" si="2"/>
        <v>0.16429923052035861</v>
      </c>
      <c r="U24">
        <f t="shared" si="3"/>
        <v>-1.8060659373317527</v>
      </c>
    </row>
    <row r="25" spans="1:25">
      <c r="A25">
        <v>12</v>
      </c>
      <c r="B25" s="1" t="s">
        <v>11</v>
      </c>
      <c r="C25" s="1" t="s">
        <v>85</v>
      </c>
      <c r="D25" s="1">
        <v>1</v>
      </c>
      <c r="E25" s="1" t="s">
        <v>68</v>
      </c>
      <c r="F25" s="5">
        <v>1</v>
      </c>
      <c r="G25" s="6">
        <v>1</v>
      </c>
      <c r="I25" s="6" t="str">
        <f>IF(LEFT($E25,1)=I$1, 1, "")</f>
        <v/>
      </c>
      <c r="J25" s="6">
        <f>IF(LEFT($E25,1)=J$1, 1, "")</f>
        <v>1</v>
      </c>
      <c r="K25" s="6" t="str">
        <f>IF(LEFT($E25,1)=K$1, 1, "")</f>
        <v/>
      </c>
      <c r="M25">
        <f>F25</f>
        <v>1</v>
      </c>
      <c r="O25" t="str">
        <f>I25</f>
        <v/>
      </c>
      <c r="Q25">
        <f t="shared" si="0"/>
        <v>3.2399302558961467</v>
      </c>
      <c r="R25">
        <f t="shared" si="1"/>
        <v>3.9166626645007661E-2</v>
      </c>
      <c r="S25">
        <f>SUM(R25,R26)</f>
        <v>4.6866806966559579E-2</v>
      </c>
      <c r="T25">
        <f t="shared" si="2"/>
        <v>0.83570076947964145</v>
      </c>
      <c r="U25">
        <f t="shared" si="3"/>
        <v>-0.17948466121456086</v>
      </c>
      <c r="X25">
        <f>D25</f>
        <v>1</v>
      </c>
      <c r="Y25">
        <f>T25</f>
        <v>0.83570076947964145</v>
      </c>
    </row>
    <row r="26" spans="1:25">
      <c r="B26" s="1"/>
      <c r="C26" s="1" t="s">
        <v>86</v>
      </c>
      <c r="D26" s="1">
        <v>0</v>
      </c>
      <c r="E26" s="1"/>
      <c r="G26" s="6"/>
      <c r="I26" s="6"/>
      <c r="J26" s="6"/>
      <c r="K26" s="6"/>
      <c r="L26">
        <f>G25</f>
        <v>1</v>
      </c>
      <c r="N26">
        <f>J25</f>
        <v>1</v>
      </c>
      <c r="Q26">
        <f t="shared" si="0"/>
        <v>4.8665115320133383</v>
      </c>
      <c r="R26">
        <f t="shared" si="1"/>
        <v>7.7001803215519206E-3</v>
      </c>
      <c r="S26">
        <f>S25</f>
        <v>4.6866806966559579E-2</v>
      </c>
      <c r="T26">
        <f t="shared" si="2"/>
        <v>0.16429923052035861</v>
      </c>
      <c r="U26">
        <f t="shared" si="3"/>
        <v>-1.8060659373317527</v>
      </c>
    </row>
    <row r="27" spans="1:25">
      <c r="A27">
        <v>13</v>
      </c>
      <c r="B27" s="1" t="s">
        <v>12</v>
      </c>
      <c r="C27" s="1" t="s">
        <v>85</v>
      </c>
      <c r="D27" s="1">
        <v>1</v>
      </c>
      <c r="E27" s="1" t="s">
        <v>69</v>
      </c>
      <c r="F27" s="5">
        <v>1</v>
      </c>
      <c r="G27" s="6">
        <v>1</v>
      </c>
      <c r="H27" s="6">
        <v>1</v>
      </c>
      <c r="I27" s="6" t="str">
        <f>IF(LEFT($E27,1)=I$1, 1, "")</f>
        <v/>
      </c>
      <c r="J27" s="6">
        <f>IF(LEFT($E27,1)=J$1, 1, "")</f>
        <v>1</v>
      </c>
      <c r="K27" s="6" t="str">
        <f>IF(LEFT($E27,1)=K$1, 1, "")</f>
        <v/>
      </c>
      <c r="M27">
        <f>F27</f>
        <v>1</v>
      </c>
      <c r="O27" t="str">
        <f>I27</f>
        <v/>
      </c>
      <c r="Q27">
        <f t="shared" si="0"/>
        <v>3.2399302558961467</v>
      </c>
      <c r="R27">
        <f t="shared" si="1"/>
        <v>3.9166626645007661E-2</v>
      </c>
      <c r="S27">
        <f>SUM(R27,R28)</f>
        <v>4.6866806966559579E-2</v>
      </c>
      <c r="T27">
        <f t="shared" si="2"/>
        <v>0.83570076947964145</v>
      </c>
      <c r="U27">
        <f t="shared" si="3"/>
        <v>-0.17948466121456086</v>
      </c>
      <c r="X27">
        <f>D27</f>
        <v>1</v>
      </c>
      <c r="Y27">
        <f>T27</f>
        <v>0.83570076947964145</v>
      </c>
    </row>
    <row r="28" spans="1:25">
      <c r="B28" s="1"/>
      <c r="C28" s="1" t="s">
        <v>86</v>
      </c>
      <c r="D28" s="1">
        <v>0</v>
      </c>
      <c r="E28" s="1"/>
      <c r="G28" s="6"/>
      <c r="H28" s="6"/>
      <c r="I28" s="6"/>
      <c r="J28" s="6"/>
      <c r="K28" s="6"/>
      <c r="L28">
        <f>G27</f>
        <v>1</v>
      </c>
      <c r="N28">
        <f>J27</f>
        <v>1</v>
      </c>
      <c r="Q28">
        <f t="shared" si="0"/>
        <v>4.8665115320133383</v>
      </c>
      <c r="R28">
        <f t="shared" si="1"/>
        <v>7.7001803215519206E-3</v>
      </c>
      <c r="S28">
        <f>S27</f>
        <v>4.6866806966559579E-2</v>
      </c>
      <c r="T28">
        <f t="shared" si="2"/>
        <v>0.16429923052035861</v>
      </c>
      <c r="U28">
        <f t="shared" si="3"/>
        <v>-1.8060659373317527</v>
      </c>
    </row>
    <row r="29" spans="1:25">
      <c r="A29">
        <v>14</v>
      </c>
      <c r="B29" s="1" t="s">
        <v>13</v>
      </c>
      <c r="C29" s="1" t="s">
        <v>85</v>
      </c>
      <c r="D29" s="1">
        <v>1</v>
      </c>
      <c r="E29" s="1" t="s">
        <v>67</v>
      </c>
      <c r="F29" s="5">
        <v>1</v>
      </c>
      <c r="G29" s="6">
        <v>1</v>
      </c>
      <c r="H29" s="6">
        <v>1</v>
      </c>
      <c r="I29" s="6" t="str">
        <f>IF(LEFT($E29,1)=I$1, 1, "")</f>
        <v/>
      </c>
      <c r="J29" s="6" t="str">
        <f>IF(LEFT($E29,1)=J$1, 1, "")</f>
        <v/>
      </c>
      <c r="K29" s="6">
        <f>IF(LEFT($E29,1)=K$1, 1, "")</f>
        <v>1</v>
      </c>
      <c r="M29">
        <f>F29</f>
        <v>1</v>
      </c>
      <c r="O29" t="str">
        <f>I29</f>
        <v/>
      </c>
      <c r="Q29">
        <f t="shared" si="0"/>
        <v>3.2399302558961467</v>
      </c>
      <c r="R29">
        <f t="shared" si="1"/>
        <v>3.9166626645007661E-2</v>
      </c>
      <c r="S29">
        <f>SUM(R29,R30)</f>
        <v>5.3918437017133877E-2</v>
      </c>
      <c r="T29">
        <f t="shared" si="2"/>
        <v>0.72640508167107154</v>
      </c>
      <c r="U29">
        <f t="shared" si="3"/>
        <v>-0.31964745602696881</v>
      </c>
      <c r="X29">
        <f>D29</f>
        <v>1</v>
      </c>
      <c r="Y29">
        <f>T29</f>
        <v>0.72640508167107154</v>
      </c>
    </row>
    <row r="30" spans="1:25">
      <c r="B30" s="1"/>
      <c r="C30" s="1" t="s">
        <v>86</v>
      </c>
      <c r="D30" s="1">
        <v>0</v>
      </c>
      <c r="E30" s="1"/>
      <c r="G30" s="6"/>
      <c r="H30" s="6"/>
      <c r="I30" s="6"/>
      <c r="J30" s="6"/>
      <c r="K30" s="6"/>
      <c r="L30">
        <f>G29</f>
        <v>1</v>
      </c>
      <c r="N30" t="str">
        <f>J29</f>
        <v/>
      </c>
      <c r="Q30">
        <f t="shared" si="0"/>
        <v>4.2163894666345865</v>
      </c>
      <c r="R30">
        <f t="shared" si="1"/>
        <v>1.4751810372126214E-2</v>
      </c>
      <c r="S30">
        <f>S29</f>
        <v>5.3918437017133877E-2</v>
      </c>
      <c r="T30">
        <f t="shared" si="2"/>
        <v>0.2735949183289284</v>
      </c>
      <c r="U30">
        <f t="shared" si="3"/>
        <v>-1.2961066667654084</v>
      </c>
    </row>
    <row r="31" spans="1:25">
      <c r="A31">
        <v>15</v>
      </c>
      <c r="B31" s="1" t="s">
        <v>14</v>
      </c>
      <c r="C31" s="1" t="s">
        <v>85</v>
      </c>
      <c r="D31" s="1">
        <v>1</v>
      </c>
      <c r="E31" s="1" t="s">
        <v>68</v>
      </c>
      <c r="F31" s="5">
        <v>1</v>
      </c>
      <c r="G31" s="6">
        <v>1</v>
      </c>
      <c r="I31" s="6" t="str">
        <f>IF(LEFT($E31,1)=I$1, 1, "")</f>
        <v/>
      </c>
      <c r="J31" s="6">
        <f>IF(LEFT($E31,1)=J$1, 1, "")</f>
        <v>1</v>
      </c>
      <c r="K31" s="6" t="str">
        <f>IF(LEFT($E31,1)=K$1, 1, "")</f>
        <v/>
      </c>
      <c r="M31">
        <f>F31</f>
        <v>1</v>
      </c>
      <c r="O31" t="str">
        <f>I31</f>
        <v/>
      </c>
      <c r="Q31">
        <f t="shared" si="0"/>
        <v>3.2399302558961467</v>
      </c>
      <c r="R31">
        <f t="shared" si="1"/>
        <v>3.9166626645007661E-2</v>
      </c>
      <c r="S31">
        <f>SUM(R31,R32)</f>
        <v>4.6866806966559579E-2</v>
      </c>
      <c r="T31">
        <f t="shared" si="2"/>
        <v>0.83570076947964145</v>
      </c>
      <c r="U31">
        <f t="shared" si="3"/>
        <v>-0.17948466121456086</v>
      </c>
      <c r="X31">
        <f>D31</f>
        <v>1</v>
      </c>
      <c r="Y31">
        <f>T31</f>
        <v>0.83570076947964145</v>
      </c>
    </row>
    <row r="32" spans="1:25">
      <c r="B32" s="1"/>
      <c r="C32" s="1" t="s">
        <v>86</v>
      </c>
      <c r="D32" s="1">
        <v>0</v>
      </c>
      <c r="E32" s="1"/>
      <c r="G32" s="6"/>
      <c r="I32" s="6"/>
      <c r="J32" s="6"/>
      <c r="K32" s="6"/>
      <c r="L32">
        <f>G31</f>
        <v>1</v>
      </c>
      <c r="N32">
        <f>J31</f>
        <v>1</v>
      </c>
      <c r="Q32">
        <f t="shared" si="0"/>
        <v>4.8665115320133383</v>
      </c>
      <c r="R32">
        <f t="shared" si="1"/>
        <v>7.7001803215519206E-3</v>
      </c>
      <c r="S32">
        <f>S31</f>
        <v>4.6866806966559579E-2</v>
      </c>
      <c r="T32">
        <f t="shared" si="2"/>
        <v>0.16429923052035861</v>
      </c>
      <c r="U32">
        <f t="shared" si="3"/>
        <v>-1.8060659373317527</v>
      </c>
    </row>
    <row r="33" spans="1:25">
      <c r="A33">
        <v>16</v>
      </c>
      <c r="B33" s="1" t="s">
        <v>15</v>
      </c>
      <c r="C33" s="1" t="s">
        <v>85</v>
      </c>
      <c r="D33" s="1">
        <v>1</v>
      </c>
      <c r="E33" s="1" t="s">
        <v>68</v>
      </c>
      <c r="F33" s="5">
        <v>1</v>
      </c>
      <c r="G33" s="6">
        <v>1</v>
      </c>
      <c r="I33" s="6" t="str">
        <f>IF(LEFT($E33,1)=I$1, 1, "")</f>
        <v/>
      </c>
      <c r="J33" s="6">
        <f>IF(LEFT($E33,1)=J$1, 1, "")</f>
        <v>1</v>
      </c>
      <c r="K33" s="6" t="str">
        <f>IF(LEFT($E33,1)=K$1, 1, "")</f>
        <v/>
      </c>
      <c r="M33">
        <f>F33</f>
        <v>1</v>
      </c>
      <c r="O33" t="str">
        <f>I33</f>
        <v/>
      </c>
      <c r="Q33">
        <f t="shared" si="0"/>
        <v>3.2399302558961467</v>
      </c>
      <c r="R33">
        <f t="shared" si="1"/>
        <v>3.9166626645007661E-2</v>
      </c>
      <c r="S33">
        <f>SUM(R33,R34)</f>
        <v>4.6866806966559579E-2</v>
      </c>
      <c r="T33">
        <f t="shared" si="2"/>
        <v>0.83570076947964145</v>
      </c>
      <c r="U33">
        <f t="shared" si="3"/>
        <v>-0.17948466121456086</v>
      </c>
      <c r="X33">
        <f>D33</f>
        <v>1</v>
      </c>
      <c r="Y33">
        <f>T33</f>
        <v>0.83570076947964145</v>
      </c>
    </row>
    <row r="34" spans="1:25">
      <c r="B34" s="1"/>
      <c r="C34" s="1" t="s">
        <v>86</v>
      </c>
      <c r="D34" s="1">
        <v>0</v>
      </c>
      <c r="E34" s="1"/>
      <c r="G34" s="6"/>
      <c r="I34" s="6"/>
      <c r="J34" s="6"/>
      <c r="K34" s="6"/>
      <c r="L34">
        <f>G33</f>
        <v>1</v>
      </c>
      <c r="N34">
        <f>J33</f>
        <v>1</v>
      </c>
      <c r="Q34">
        <f t="shared" si="0"/>
        <v>4.8665115320133383</v>
      </c>
      <c r="R34">
        <f t="shared" si="1"/>
        <v>7.7001803215519206E-3</v>
      </c>
      <c r="S34">
        <f>S33</f>
        <v>4.6866806966559579E-2</v>
      </c>
      <c r="T34">
        <f t="shared" si="2"/>
        <v>0.16429923052035861</v>
      </c>
      <c r="U34">
        <f t="shared" si="3"/>
        <v>-1.8060659373317527</v>
      </c>
    </row>
    <row r="35" spans="1:25">
      <c r="A35">
        <v>17</v>
      </c>
      <c r="B35" s="1" t="s">
        <v>16</v>
      </c>
      <c r="C35" s="1" t="s">
        <v>85</v>
      </c>
      <c r="D35" s="1">
        <v>1</v>
      </c>
      <c r="E35" s="1" t="s">
        <v>69</v>
      </c>
      <c r="F35" s="5">
        <v>1</v>
      </c>
      <c r="G35" s="6">
        <v>1</v>
      </c>
      <c r="H35" s="6">
        <v>1</v>
      </c>
      <c r="I35" s="6" t="str">
        <f>IF(LEFT($E35,1)=I$1, 1, "")</f>
        <v/>
      </c>
      <c r="J35" s="6">
        <f>IF(LEFT($E35,1)=J$1, 1, "")</f>
        <v>1</v>
      </c>
      <c r="K35" s="6" t="str">
        <f>IF(LEFT($E35,1)=K$1, 1, "")</f>
        <v/>
      </c>
      <c r="M35">
        <f>F35</f>
        <v>1</v>
      </c>
      <c r="O35" t="str">
        <f>I35</f>
        <v/>
      </c>
      <c r="Q35">
        <f t="shared" si="0"/>
        <v>3.2399302558961467</v>
      </c>
      <c r="R35">
        <f t="shared" si="1"/>
        <v>3.9166626645007661E-2</v>
      </c>
      <c r="S35">
        <f>SUM(R35,R36)</f>
        <v>4.6866806966559579E-2</v>
      </c>
      <c r="T35">
        <f t="shared" si="2"/>
        <v>0.83570076947964145</v>
      </c>
      <c r="U35">
        <f t="shared" si="3"/>
        <v>-0.17948466121456086</v>
      </c>
      <c r="X35">
        <f>D35</f>
        <v>1</v>
      </c>
      <c r="Y35">
        <f>T35</f>
        <v>0.83570076947964145</v>
      </c>
    </row>
    <row r="36" spans="1:25">
      <c r="B36" s="1"/>
      <c r="C36" s="1" t="s">
        <v>86</v>
      </c>
      <c r="D36" s="1">
        <v>0</v>
      </c>
      <c r="E36" s="1"/>
      <c r="G36" s="6"/>
      <c r="H36" s="6"/>
      <c r="I36" s="6"/>
      <c r="J36" s="6"/>
      <c r="K36" s="6"/>
      <c r="L36">
        <f>G35</f>
        <v>1</v>
      </c>
      <c r="N36">
        <f>J35</f>
        <v>1</v>
      </c>
      <c r="Q36">
        <f t="shared" si="0"/>
        <v>4.8665115320133383</v>
      </c>
      <c r="R36">
        <f t="shared" si="1"/>
        <v>7.7001803215519206E-3</v>
      </c>
      <c r="S36">
        <f>S35</f>
        <v>4.6866806966559579E-2</v>
      </c>
      <c r="T36">
        <f t="shared" si="2"/>
        <v>0.16429923052035861</v>
      </c>
      <c r="U36">
        <f t="shared" si="3"/>
        <v>-1.8060659373317527</v>
      </c>
    </row>
    <row r="37" spans="1:25">
      <c r="A37">
        <v>18</v>
      </c>
      <c r="B37" s="1" t="s">
        <v>17</v>
      </c>
      <c r="C37" s="1" t="s">
        <v>85</v>
      </c>
      <c r="D37" s="1">
        <v>1</v>
      </c>
      <c r="E37" s="1" t="s">
        <v>69</v>
      </c>
      <c r="F37" s="5">
        <v>1</v>
      </c>
      <c r="G37" s="6">
        <v>1</v>
      </c>
      <c r="H37" s="6">
        <v>1</v>
      </c>
      <c r="I37" s="6" t="str">
        <f>IF(LEFT($E37,1)=I$1, 1, "")</f>
        <v/>
      </c>
      <c r="J37" s="6">
        <f>IF(LEFT($E37,1)=J$1, 1, "")</f>
        <v>1</v>
      </c>
      <c r="K37" s="6" t="str">
        <f>IF(LEFT($E37,1)=K$1, 1, "")</f>
        <v/>
      </c>
      <c r="M37">
        <f>F37</f>
        <v>1</v>
      </c>
      <c r="O37" t="str">
        <f>I37</f>
        <v/>
      </c>
      <c r="Q37">
        <f t="shared" si="0"/>
        <v>3.2399302558961467</v>
      </c>
      <c r="R37">
        <f t="shared" si="1"/>
        <v>3.9166626645007661E-2</v>
      </c>
      <c r="S37">
        <f>SUM(R37,R38)</f>
        <v>4.6866806966559579E-2</v>
      </c>
      <c r="T37">
        <f t="shared" si="2"/>
        <v>0.83570076947964145</v>
      </c>
      <c r="U37">
        <f t="shared" si="3"/>
        <v>-0.17948466121456086</v>
      </c>
      <c r="X37">
        <f>D37</f>
        <v>1</v>
      </c>
      <c r="Y37">
        <f>T37</f>
        <v>0.83570076947964145</v>
      </c>
    </row>
    <row r="38" spans="1:25">
      <c r="B38" s="1"/>
      <c r="C38" s="1" t="s">
        <v>86</v>
      </c>
      <c r="D38" s="1">
        <v>0</v>
      </c>
      <c r="E38" s="1"/>
      <c r="G38" s="6"/>
      <c r="H38" s="6"/>
      <c r="I38" s="6"/>
      <c r="J38" s="6"/>
      <c r="K38" s="6"/>
      <c r="L38">
        <f>G37</f>
        <v>1</v>
      </c>
      <c r="N38">
        <f>J37</f>
        <v>1</v>
      </c>
      <c r="Q38">
        <f t="shared" si="0"/>
        <v>4.8665115320133383</v>
      </c>
      <c r="R38">
        <f t="shared" si="1"/>
        <v>7.7001803215519206E-3</v>
      </c>
      <c r="S38">
        <f>S37</f>
        <v>4.6866806966559579E-2</v>
      </c>
      <c r="T38">
        <f t="shared" si="2"/>
        <v>0.16429923052035861</v>
      </c>
      <c r="U38">
        <f t="shared" si="3"/>
        <v>-1.8060659373317527</v>
      </c>
    </row>
    <row r="39" spans="1:25">
      <c r="A39">
        <v>19</v>
      </c>
      <c r="B39" s="1" t="s">
        <v>18</v>
      </c>
      <c r="C39" s="1" t="s">
        <v>85</v>
      </c>
      <c r="D39" s="1">
        <v>1</v>
      </c>
      <c r="E39" s="1" t="s">
        <v>67</v>
      </c>
      <c r="F39" s="5">
        <v>1</v>
      </c>
      <c r="G39" s="6">
        <v>1</v>
      </c>
      <c r="H39" s="6">
        <v>1</v>
      </c>
      <c r="I39" s="6" t="str">
        <f>IF(LEFT($E39,1)=I$1, 1, "")</f>
        <v/>
      </c>
      <c r="J39" s="6" t="str">
        <f>IF(LEFT($E39,1)=J$1, 1, "")</f>
        <v/>
      </c>
      <c r="K39" s="6">
        <f>IF(LEFT($E39,1)=K$1, 1, "")</f>
        <v>1</v>
      </c>
      <c r="M39">
        <f>F39</f>
        <v>1</v>
      </c>
      <c r="O39" t="str">
        <f>I39</f>
        <v/>
      </c>
      <c r="Q39">
        <f t="shared" si="0"/>
        <v>3.2399302558961467</v>
      </c>
      <c r="R39">
        <f t="shared" si="1"/>
        <v>3.9166626645007661E-2</v>
      </c>
      <c r="S39">
        <f>SUM(R39,R40)</f>
        <v>5.3918437017133877E-2</v>
      </c>
      <c r="T39">
        <f t="shared" si="2"/>
        <v>0.72640508167107154</v>
      </c>
      <c r="U39">
        <f t="shared" si="3"/>
        <v>-0.31964745602696881</v>
      </c>
      <c r="X39">
        <f>D39</f>
        <v>1</v>
      </c>
      <c r="Y39">
        <f>T39</f>
        <v>0.72640508167107154</v>
      </c>
    </row>
    <row r="40" spans="1:25">
      <c r="B40" s="1"/>
      <c r="C40" s="1" t="s">
        <v>86</v>
      </c>
      <c r="D40" s="1">
        <v>0</v>
      </c>
      <c r="E40" s="1"/>
      <c r="G40" s="6"/>
      <c r="H40" s="6"/>
      <c r="I40" s="6"/>
      <c r="J40" s="6"/>
      <c r="K40" s="6"/>
      <c r="L40">
        <f>G39</f>
        <v>1</v>
      </c>
      <c r="N40" t="str">
        <f>J39</f>
        <v/>
      </c>
      <c r="Q40">
        <f t="shared" si="0"/>
        <v>4.2163894666345865</v>
      </c>
      <c r="R40">
        <f t="shared" si="1"/>
        <v>1.4751810372126214E-2</v>
      </c>
      <c r="S40">
        <f>S39</f>
        <v>5.3918437017133877E-2</v>
      </c>
      <c r="T40">
        <f t="shared" si="2"/>
        <v>0.2735949183289284</v>
      </c>
      <c r="U40">
        <f t="shared" si="3"/>
        <v>-1.2961066667654084</v>
      </c>
    </row>
    <row r="41" spans="1:25">
      <c r="A41">
        <v>20</v>
      </c>
      <c r="B41" s="1" t="s">
        <v>19</v>
      </c>
      <c r="C41" s="1" t="s">
        <v>85</v>
      </c>
      <c r="D41" s="1">
        <v>1</v>
      </c>
      <c r="E41" s="1" t="s">
        <v>69</v>
      </c>
      <c r="F41" s="5">
        <v>1</v>
      </c>
      <c r="G41" s="6">
        <v>1</v>
      </c>
      <c r="H41" s="6">
        <v>1</v>
      </c>
      <c r="I41" s="6" t="str">
        <f>IF(LEFT($E41,1)=I$1, 1, "")</f>
        <v/>
      </c>
      <c r="J41" s="6">
        <f>IF(LEFT($E41,1)=J$1, 1, "")</f>
        <v>1</v>
      </c>
      <c r="K41" s="6" t="str">
        <f>IF(LEFT($E41,1)=K$1, 1, "")</f>
        <v/>
      </c>
      <c r="M41">
        <f>F41</f>
        <v>1</v>
      </c>
      <c r="O41" t="str">
        <f>I41</f>
        <v/>
      </c>
      <c r="Q41">
        <f t="shared" si="0"/>
        <v>3.2399302558961467</v>
      </c>
      <c r="R41">
        <f t="shared" si="1"/>
        <v>3.9166626645007661E-2</v>
      </c>
      <c r="S41">
        <f>SUM(R41,R42)</f>
        <v>4.6866806966559579E-2</v>
      </c>
      <c r="T41">
        <f t="shared" si="2"/>
        <v>0.83570076947964145</v>
      </c>
      <c r="U41">
        <f t="shared" si="3"/>
        <v>-0.17948466121456086</v>
      </c>
      <c r="X41">
        <f>D41</f>
        <v>1</v>
      </c>
      <c r="Y41">
        <f>T41</f>
        <v>0.83570076947964145</v>
      </c>
    </row>
    <row r="42" spans="1:25">
      <c r="B42" s="1"/>
      <c r="C42" s="1" t="s">
        <v>86</v>
      </c>
      <c r="D42" s="1">
        <v>0</v>
      </c>
      <c r="E42" s="1"/>
      <c r="G42" s="6"/>
      <c r="H42" s="6"/>
      <c r="I42" s="6"/>
      <c r="J42" s="6"/>
      <c r="K42" s="6"/>
      <c r="L42">
        <f>G41</f>
        <v>1</v>
      </c>
      <c r="N42">
        <f>J41</f>
        <v>1</v>
      </c>
      <c r="Q42">
        <f t="shared" si="0"/>
        <v>4.8665115320133383</v>
      </c>
      <c r="R42">
        <f t="shared" si="1"/>
        <v>7.7001803215519206E-3</v>
      </c>
      <c r="S42">
        <f>S41</f>
        <v>4.6866806966559579E-2</v>
      </c>
      <c r="T42">
        <f t="shared" si="2"/>
        <v>0.16429923052035861</v>
      </c>
      <c r="U42">
        <f t="shared" si="3"/>
        <v>-1.8060659373317527</v>
      </c>
    </row>
    <row r="43" spans="1:25">
      <c r="A43">
        <v>21</v>
      </c>
      <c r="B43" s="1" t="s">
        <v>20</v>
      </c>
      <c r="C43" s="1" t="s">
        <v>85</v>
      </c>
      <c r="D43" s="1">
        <v>1</v>
      </c>
      <c r="E43" s="1" t="s">
        <v>69</v>
      </c>
      <c r="F43" s="5">
        <v>1</v>
      </c>
      <c r="G43" s="6">
        <v>1</v>
      </c>
      <c r="H43" s="6">
        <v>1</v>
      </c>
      <c r="I43" s="6" t="str">
        <f>IF(LEFT($E43,1)=I$1, 1, "")</f>
        <v/>
      </c>
      <c r="J43" s="6">
        <f>IF(LEFT($E43,1)=J$1, 1, "")</f>
        <v>1</v>
      </c>
      <c r="K43" s="6" t="str">
        <f>IF(LEFT($E43,1)=K$1, 1, "")</f>
        <v/>
      </c>
      <c r="M43">
        <f>F43</f>
        <v>1</v>
      </c>
      <c r="O43" t="str">
        <f>I43</f>
        <v/>
      </c>
      <c r="Q43">
        <f t="shared" si="0"/>
        <v>3.2399302558961467</v>
      </c>
      <c r="R43">
        <f t="shared" si="1"/>
        <v>3.9166626645007661E-2</v>
      </c>
      <c r="S43">
        <f>SUM(R43,R44)</f>
        <v>4.6866806966559579E-2</v>
      </c>
      <c r="T43">
        <f t="shared" si="2"/>
        <v>0.83570076947964145</v>
      </c>
      <c r="U43">
        <f t="shared" si="3"/>
        <v>-0.17948466121456086</v>
      </c>
      <c r="X43">
        <f>D43</f>
        <v>1</v>
      </c>
      <c r="Y43">
        <f>T43</f>
        <v>0.83570076947964145</v>
      </c>
    </row>
    <row r="44" spans="1:25">
      <c r="B44" s="1"/>
      <c r="C44" s="1" t="s">
        <v>86</v>
      </c>
      <c r="D44" s="1">
        <v>0</v>
      </c>
      <c r="E44" s="1"/>
      <c r="G44" s="6"/>
      <c r="H44" s="6"/>
      <c r="I44" s="6"/>
      <c r="J44" s="6"/>
      <c r="K44" s="6"/>
      <c r="L44">
        <f>G43</f>
        <v>1</v>
      </c>
      <c r="N44">
        <f>J43</f>
        <v>1</v>
      </c>
      <c r="Q44">
        <f t="shared" si="0"/>
        <v>4.8665115320133383</v>
      </c>
      <c r="R44">
        <f t="shared" si="1"/>
        <v>7.7001803215519206E-3</v>
      </c>
      <c r="S44">
        <f>S43</f>
        <v>4.6866806966559579E-2</v>
      </c>
      <c r="T44">
        <f t="shared" si="2"/>
        <v>0.16429923052035861</v>
      </c>
      <c r="U44">
        <f t="shared" si="3"/>
        <v>-1.8060659373317527</v>
      </c>
    </row>
    <row r="45" spans="1:25">
      <c r="A45">
        <v>22</v>
      </c>
      <c r="B45" s="1" t="s">
        <v>21</v>
      </c>
      <c r="C45" s="1" t="s">
        <v>85</v>
      </c>
      <c r="D45" s="1">
        <v>1</v>
      </c>
      <c r="E45" s="1" t="s">
        <v>67</v>
      </c>
      <c r="F45" s="5">
        <v>1</v>
      </c>
      <c r="G45" s="6">
        <v>1</v>
      </c>
      <c r="H45" s="6">
        <v>1</v>
      </c>
      <c r="I45" s="6" t="str">
        <f>IF(LEFT($E45,1)=I$1, 1, "")</f>
        <v/>
      </c>
      <c r="J45" s="6" t="str">
        <f>IF(LEFT($E45,1)=J$1, 1, "")</f>
        <v/>
      </c>
      <c r="K45" s="6">
        <f>IF(LEFT($E45,1)=K$1, 1, "")</f>
        <v>1</v>
      </c>
      <c r="M45">
        <f>F45</f>
        <v>1</v>
      </c>
      <c r="O45" t="str">
        <f>I45</f>
        <v/>
      </c>
      <c r="Q45">
        <f t="shared" si="0"/>
        <v>3.2399302558961467</v>
      </c>
      <c r="R45">
        <f t="shared" si="1"/>
        <v>3.9166626645007661E-2</v>
      </c>
      <c r="S45">
        <f>SUM(R45,R46)</f>
        <v>5.3918437017133877E-2</v>
      </c>
      <c r="T45">
        <f t="shared" si="2"/>
        <v>0.72640508167107154</v>
      </c>
      <c r="U45">
        <f t="shared" si="3"/>
        <v>-0.31964745602696881</v>
      </c>
      <c r="X45">
        <f>D45</f>
        <v>1</v>
      </c>
      <c r="Y45">
        <f>T45</f>
        <v>0.72640508167107154</v>
      </c>
    </row>
    <row r="46" spans="1:25">
      <c r="B46" s="1"/>
      <c r="C46" s="1" t="s">
        <v>86</v>
      </c>
      <c r="D46" s="1">
        <v>0</v>
      </c>
      <c r="E46" s="1"/>
      <c r="G46" s="6"/>
      <c r="H46" s="6"/>
      <c r="I46" s="6"/>
      <c r="J46" s="6"/>
      <c r="K46" s="6"/>
      <c r="L46">
        <f>G45</f>
        <v>1</v>
      </c>
      <c r="N46" t="str">
        <f>J45</f>
        <v/>
      </c>
      <c r="Q46">
        <f t="shared" si="0"/>
        <v>4.2163894666345865</v>
      </c>
      <c r="R46">
        <f t="shared" si="1"/>
        <v>1.4751810372126214E-2</v>
      </c>
      <c r="S46">
        <f>S45</f>
        <v>5.3918437017133877E-2</v>
      </c>
      <c r="T46">
        <f t="shared" si="2"/>
        <v>0.2735949183289284</v>
      </c>
      <c r="U46">
        <f t="shared" si="3"/>
        <v>-1.2961066667654084</v>
      </c>
    </row>
    <row r="47" spans="1:25">
      <c r="A47">
        <v>23</v>
      </c>
      <c r="B47" s="1" t="s">
        <v>22</v>
      </c>
      <c r="C47" s="1" t="s">
        <v>85</v>
      </c>
      <c r="D47" s="1">
        <v>1</v>
      </c>
      <c r="E47" s="1" t="s">
        <v>68</v>
      </c>
      <c r="F47" s="5">
        <v>1</v>
      </c>
      <c r="G47" s="6">
        <v>1</v>
      </c>
      <c r="I47" s="6" t="str">
        <f>IF(LEFT($E47,1)=I$1, 1, "")</f>
        <v/>
      </c>
      <c r="J47" s="6">
        <f>IF(LEFT($E47,1)=J$1, 1, "")</f>
        <v>1</v>
      </c>
      <c r="K47" s="6" t="str">
        <f>IF(LEFT($E47,1)=K$1, 1, "")</f>
        <v/>
      </c>
      <c r="M47">
        <f>F47</f>
        <v>1</v>
      </c>
      <c r="O47" t="str">
        <f>I47</f>
        <v/>
      </c>
      <c r="Q47">
        <f t="shared" si="0"/>
        <v>3.2399302558961467</v>
      </c>
      <c r="R47">
        <f t="shared" si="1"/>
        <v>3.9166626645007661E-2</v>
      </c>
      <c r="S47">
        <f>SUM(R47,R48)</f>
        <v>4.6866806966559579E-2</v>
      </c>
      <c r="T47">
        <f t="shared" si="2"/>
        <v>0.83570076947964145</v>
      </c>
      <c r="U47">
        <f t="shared" si="3"/>
        <v>-0.17948466121456086</v>
      </c>
      <c r="X47">
        <f>D47</f>
        <v>1</v>
      </c>
      <c r="Y47">
        <f>T47</f>
        <v>0.83570076947964145</v>
      </c>
    </row>
    <row r="48" spans="1:25">
      <c r="B48" s="1"/>
      <c r="C48" s="1" t="s">
        <v>86</v>
      </c>
      <c r="D48" s="1">
        <v>0</v>
      </c>
      <c r="E48" s="1"/>
      <c r="G48" s="6"/>
      <c r="I48" s="6"/>
      <c r="J48" s="6"/>
      <c r="K48" s="6"/>
      <c r="L48">
        <f>G47</f>
        <v>1</v>
      </c>
      <c r="N48">
        <f>J47</f>
        <v>1</v>
      </c>
      <c r="Q48">
        <f t="shared" si="0"/>
        <v>4.8665115320133383</v>
      </c>
      <c r="R48">
        <f t="shared" si="1"/>
        <v>7.7001803215519206E-3</v>
      </c>
      <c r="S48">
        <f>S47</f>
        <v>4.6866806966559579E-2</v>
      </c>
      <c r="T48">
        <f t="shared" si="2"/>
        <v>0.16429923052035861</v>
      </c>
      <c r="U48">
        <f t="shared" si="3"/>
        <v>-1.8060659373317527</v>
      </c>
    </row>
    <row r="49" spans="1:25">
      <c r="A49">
        <v>24</v>
      </c>
      <c r="B49" s="1" t="s">
        <v>23</v>
      </c>
      <c r="C49" s="1" t="s">
        <v>85</v>
      </c>
      <c r="D49" s="1">
        <v>1</v>
      </c>
      <c r="E49" s="1" t="s">
        <v>69</v>
      </c>
      <c r="F49" s="5">
        <v>1</v>
      </c>
      <c r="G49" s="6">
        <v>1</v>
      </c>
      <c r="H49" s="6">
        <v>1</v>
      </c>
      <c r="I49" s="6" t="str">
        <f>IF(LEFT($E49,1)=I$1, 1, "")</f>
        <v/>
      </c>
      <c r="J49" s="6">
        <f>IF(LEFT($E49,1)=J$1, 1, "")</f>
        <v>1</v>
      </c>
      <c r="K49" s="6" t="str">
        <f>IF(LEFT($E49,1)=K$1, 1, "")</f>
        <v/>
      </c>
      <c r="M49">
        <f>F49</f>
        <v>1</v>
      </c>
      <c r="O49" t="str">
        <f>I49</f>
        <v/>
      </c>
      <c r="Q49">
        <f t="shared" si="0"/>
        <v>3.2399302558961467</v>
      </c>
      <c r="R49">
        <f t="shared" si="1"/>
        <v>3.9166626645007661E-2</v>
      </c>
      <c r="S49">
        <f>SUM(R49,R50)</f>
        <v>4.6866806966559579E-2</v>
      </c>
      <c r="T49">
        <f t="shared" si="2"/>
        <v>0.83570076947964145</v>
      </c>
      <c r="U49">
        <f t="shared" si="3"/>
        <v>-0.17948466121456086</v>
      </c>
      <c r="X49">
        <f>D49</f>
        <v>1</v>
      </c>
      <c r="Y49">
        <f>T49</f>
        <v>0.83570076947964145</v>
      </c>
    </row>
    <row r="50" spans="1:25">
      <c r="B50" s="1"/>
      <c r="C50" s="1" t="s">
        <v>86</v>
      </c>
      <c r="D50" s="1">
        <v>0</v>
      </c>
      <c r="E50" s="1"/>
      <c r="G50" s="6"/>
      <c r="H50" s="6"/>
      <c r="I50" s="6"/>
      <c r="J50" s="6"/>
      <c r="K50" s="6"/>
      <c r="L50">
        <f>G49</f>
        <v>1</v>
      </c>
      <c r="N50">
        <f>J49</f>
        <v>1</v>
      </c>
      <c r="Q50">
        <f t="shared" si="0"/>
        <v>4.8665115320133383</v>
      </c>
      <c r="R50">
        <f t="shared" si="1"/>
        <v>7.7001803215519206E-3</v>
      </c>
      <c r="S50">
        <f>S49</f>
        <v>4.6866806966559579E-2</v>
      </c>
      <c r="T50">
        <f t="shared" si="2"/>
        <v>0.16429923052035861</v>
      </c>
      <c r="U50">
        <f t="shared" si="3"/>
        <v>-1.8060659373317527</v>
      </c>
    </row>
    <row r="51" spans="1:25">
      <c r="A51">
        <v>25</v>
      </c>
      <c r="B51" s="1" t="s">
        <v>24</v>
      </c>
      <c r="C51" s="1" t="s">
        <v>85</v>
      </c>
      <c r="D51" s="1">
        <v>0.85057471299999998</v>
      </c>
      <c r="E51" s="1" t="s">
        <v>68</v>
      </c>
      <c r="F51" s="5">
        <v>1</v>
      </c>
      <c r="G51" s="6">
        <v>1</v>
      </c>
      <c r="I51" s="6" t="str">
        <f>IF(LEFT($E51,1)=I$1, 1, "")</f>
        <v/>
      </c>
      <c r="J51" s="6">
        <f>IF(LEFT($E51,1)=J$1, 1, "")</f>
        <v>1</v>
      </c>
      <c r="K51" s="6" t="str">
        <f>IF(LEFT($E51,1)=K$1, 1, "")</f>
        <v/>
      </c>
      <c r="M51">
        <f>F51</f>
        <v>1</v>
      </c>
      <c r="O51" t="str">
        <f>I51</f>
        <v/>
      </c>
      <c r="Q51">
        <f t="shared" si="0"/>
        <v>3.2399302558961467</v>
      </c>
      <c r="R51">
        <f t="shared" si="1"/>
        <v>3.9166626645007661E-2</v>
      </c>
      <c r="S51">
        <f>SUM(R51,R52)</f>
        <v>4.6866806966559579E-2</v>
      </c>
      <c r="T51">
        <f t="shared" si="2"/>
        <v>0.83570076947964145</v>
      </c>
      <c r="U51">
        <f t="shared" si="3"/>
        <v>-0.17948466121456086</v>
      </c>
      <c r="X51">
        <f>D51</f>
        <v>0.85057471299999998</v>
      </c>
      <c r="Y51">
        <f>T51</f>
        <v>0.83570076947964145</v>
      </c>
    </row>
    <row r="52" spans="1:25">
      <c r="B52" s="1"/>
      <c r="C52" s="1" t="s">
        <v>86</v>
      </c>
      <c r="D52" s="1">
        <v>0.14942528700000002</v>
      </c>
      <c r="E52" s="1"/>
      <c r="G52" s="6"/>
      <c r="I52" s="6"/>
      <c r="J52" s="6"/>
      <c r="K52" s="6"/>
      <c r="L52">
        <f>G51</f>
        <v>1</v>
      </c>
      <c r="N52">
        <f>J51</f>
        <v>1</v>
      </c>
      <c r="Q52">
        <f t="shared" si="0"/>
        <v>4.8665115320133383</v>
      </c>
      <c r="R52">
        <f t="shared" si="1"/>
        <v>7.7001803215519206E-3</v>
      </c>
      <c r="S52">
        <f>S51</f>
        <v>4.6866806966559579E-2</v>
      </c>
      <c r="T52">
        <f t="shared" si="2"/>
        <v>0.16429923052035861</v>
      </c>
      <c r="U52">
        <f t="shared" si="3"/>
        <v>-1.8060659373317527</v>
      </c>
    </row>
    <row r="53" spans="1:25">
      <c r="A53">
        <v>26</v>
      </c>
      <c r="B53" s="1" t="s">
        <v>25</v>
      </c>
      <c r="C53" s="1" t="s">
        <v>85</v>
      </c>
      <c r="D53" s="1">
        <v>0.32360097300000001</v>
      </c>
      <c r="E53" s="1" t="s">
        <v>68</v>
      </c>
      <c r="F53" s="5">
        <v>1</v>
      </c>
      <c r="G53" s="6">
        <v>1</v>
      </c>
      <c r="I53" s="6" t="str">
        <f>IF(LEFT($E53,1)=I$1, 1, "")</f>
        <v/>
      </c>
      <c r="J53" s="6">
        <f>IF(LEFT($E53,1)=J$1, 1, "")</f>
        <v>1</v>
      </c>
      <c r="K53" s="6" t="str">
        <f>IF(LEFT($E53,1)=K$1, 1, "")</f>
        <v/>
      </c>
      <c r="M53">
        <f>F53</f>
        <v>1</v>
      </c>
      <c r="O53" t="str">
        <f>I53</f>
        <v/>
      </c>
      <c r="Q53">
        <f t="shared" si="0"/>
        <v>3.2399302558961467</v>
      </c>
      <c r="R53">
        <f t="shared" si="1"/>
        <v>3.9166626645007661E-2</v>
      </c>
      <c r="S53">
        <f>SUM(R53,R54)</f>
        <v>4.6866806966559579E-2</v>
      </c>
      <c r="T53">
        <f t="shared" si="2"/>
        <v>0.83570076947964145</v>
      </c>
      <c r="U53">
        <f t="shared" si="3"/>
        <v>-0.17948466121456086</v>
      </c>
      <c r="X53">
        <f>D53</f>
        <v>0.32360097300000001</v>
      </c>
      <c r="Y53">
        <f>T53</f>
        <v>0.83570076947964145</v>
      </c>
    </row>
    <row r="54" spans="1:25">
      <c r="B54" s="1"/>
      <c r="C54" s="1" t="s">
        <v>86</v>
      </c>
      <c r="D54" s="1">
        <v>0.67639902699999999</v>
      </c>
      <c r="E54" s="1"/>
      <c r="G54" s="6"/>
      <c r="I54" s="6"/>
      <c r="J54" s="6"/>
      <c r="K54" s="6"/>
      <c r="L54">
        <f>G53</f>
        <v>1</v>
      </c>
      <c r="N54">
        <f>J53</f>
        <v>1</v>
      </c>
      <c r="Q54">
        <f t="shared" si="0"/>
        <v>4.8665115320133383</v>
      </c>
      <c r="R54">
        <f t="shared" si="1"/>
        <v>7.7001803215519206E-3</v>
      </c>
      <c r="S54">
        <f>S53</f>
        <v>4.6866806966559579E-2</v>
      </c>
      <c r="T54">
        <f t="shared" si="2"/>
        <v>0.16429923052035861</v>
      </c>
      <c r="U54">
        <f t="shared" si="3"/>
        <v>-1.8060659373317527</v>
      </c>
    </row>
    <row r="55" spans="1:25">
      <c r="A55">
        <v>27</v>
      </c>
      <c r="B55" s="1" t="s">
        <v>26</v>
      </c>
      <c r="C55" s="1" t="s">
        <v>85</v>
      </c>
      <c r="D55" s="1">
        <v>7.1428570999999996E-2</v>
      </c>
      <c r="E55" s="1" t="s">
        <v>67</v>
      </c>
      <c r="F55" s="5">
        <v>1</v>
      </c>
      <c r="G55" s="6">
        <v>1</v>
      </c>
      <c r="H55" s="6">
        <v>1</v>
      </c>
      <c r="I55" s="6" t="str">
        <f>IF(LEFT($E55,1)=I$1, 1, "")</f>
        <v/>
      </c>
      <c r="J55" s="6" t="str">
        <f>IF(LEFT($E55,1)=J$1, 1, "")</f>
        <v/>
      </c>
      <c r="K55" s="6">
        <f>IF(LEFT($E55,1)=K$1, 1, "")</f>
        <v>1</v>
      </c>
      <c r="M55">
        <f>F55</f>
        <v>1</v>
      </c>
      <c r="O55" t="str">
        <f>I55</f>
        <v/>
      </c>
      <c r="Q55">
        <f t="shared" si="0"/>
        <v>3.2399302558961467</v>
      </c>
      <c r="R55">
        <f t="shared" si="1"/>
        <v>3.9166626645007661E-2</v>
      </c>
      <c r="S55">
        <f>SUM(R55,R56)</f>
        <v>5.3918437017133877E-2</v>
      </c>
      <c r="T55">
        <f t="shared" si="2"/>
        <v>0.72640508167107154</v>
      </c>
      <c r="U55">
        <f t="shared" si="3"/>
        <v>-0.31964745602696881</v>
      </c>
      <c r="X55">
        <f>D55</f>
        <v>7.1428570999999996E-2</v>
      </c>
      <c r="Y55">
        <f>T55</f>
        <v>0.72640508167107154</v>
      </c>
    </row>
    <row r="56" spans="1:25">
      <c r="B56" s="1"/>
      <c r="C56" s="1" t="s">
        <v>86</v>
      </c>
      <c r="D56" s="1">
        <v>0.928571429</v>
      </c>
      <c r="E56" s="1"/>
      <c r="G56" s="6"/>
      <c r="H56" s="6"/>
      <c r="I56" s="6"/>
      <c r="J56" s="6"/>
      <c r="K56" s="6"/>
      <c r="L56">
        <f>G55</f>
        <v>1</v>
      </c>
      <c r="N56" t="str">
        <f>J55</f>
        <v/>
      </c>
      <c r="Q56">
        <f t="shared" si="0"/>
        <v>4.2163894666345865</v>
      </c>
      <c r="R56">
        <f t="shared" si="1"/>
        <v>1.4751810372126214E-2</v>
      </c>
      <c r="S56">
        <f>S55</f>
        <v>5.3918437017133877E-2</v>
      </c>
      <c r="T56">
        <f t="shared" si="2"/>
        <v>0.2735949183289284</v>
      </c>
      <c r="U56">
        <f t="shared" si="3"/>
        <v>-1.2961066667654084</v>
      </c>
    </row>
    <row r="57" spans="1:25">
      <c r="A57">
        <v>28</v>
      </c>
      <c r="B57" s="1" t="s">
        <v>27</v>
      </c>
      <c r="C57" s="1" t="s">
        <v>85</v>
      </c>
      <c r="D57" s="1">
        <v>1.6103059999999999E-3</v>
      </c>
      <c r="E57" s="1" t="s">
        <v>69</v>
      </c>
      <c r="F57" s="5">
        <v>1</v>
      </c>
      <c r="G57" s="6">
        <v>1</v>
      </c>
      <c r="H57" s="6">
        <v>1</v>
      </c>
      <c r="I57" s="6" t="str">
        <f>IF(LEFT($E57,1)=I$1, 1, "")</f>
        <v/>
      </c>
      <c r="J57" s="6">
        <f>IF(LEFT($E57,1)=J$1, 1, "")</f>
        <v>1</v>
      </c>
      <c r="K57" s="6" t="str">
        <f>IF(LEFT($E57,1)=K$1, 1, "")</f>
        <v/>
      </c>
      <c r="M57">
        <f>F57</f>
        <v>1</v>
      </c>
      <c r="O57" t="str">
        <f>I57</f>
        <v/>
      </c>
      <c r="Q57">
        <f t="shared" si="0"/>
        <v>3.2399302558961467</v>
      </c>
      <c r="R57">
        <f t="shared" si="1"/>
        <v>3.9166626645007661E-2</v>
      </c>
      <c r="S57">
        <f>SUM(R57,R58)</f>
        <v>4.6866806966559579E-2</v>
      </c>
      <c r="T57">
        <f t="shared" si="2"/>
        <v>0.83570076947964145</v>
      </c>
      <c r="U57">
        <f t="shared" si="3"/>
        <v>-0.17948466121456086</v>
      </c>
      <c r="X57">
        <f>D57</f>
        <v>1.6103059999999999E-3</v>
      </c>
      <c r="Y57">
        <f>T57</f>
        <v>0.83570076947964145</v>
      </c>
    </row>
    <row r="58" spans="1:25">
      <c r="B58" s="1"/>
      <c r="C58" s="1" t="s">
        <v>86</v>
      </c>
      <c r="D58" s="1">
        <v>0.99838969399999999</v>
      </c>
      <c r="E58" s="1"/>
      <c r="G58" s="6"/>
      <c r="H58" s="6"/>
      <c r="I58" s="6"/>
      <c r="J58" s="6"/>
      <c r="K58" s="6"/>
      <c r="L58">
        <f>G57</f>
        <v>1</v>
      </c>
      <c r="N58">
        <f>J57</f>
        <v>1</v>
      </c>
      <c r="Q58">
        <f t="shared" si="0"/>
        <v>4.8665115320133383</v>
      </c>
      <c r="R58">
        <f t="shared" si="1"/>
        <v>7.7001803215519206E-3</v>
      </c>
      <c r="S58">
        <f>S57</f>
        <v>4.6866806966559579E-2</v>
      </c>
      <c r="T58">
        <f t="shared" si="2"/>
        <v>0.16429923052035861</v>
      </c>
      <c r="U58">
        <f t="shared" si="3"/>
        <v>-1.8060659373317527</v>
      </c>
    </row>
    <row r="59" spans="1:25">
      <c r="A59">
        <v>29</v>
      </c>
      <c r="B59" s="1" t="s">
        <v>28</v>
      </c>
      <c r="C59" s="1" t="s">
        <v>85</v>
      </c>
      <c r="D59" s="1">
        <v>0</v>
      </c>
      <c r="E59" s="1" t="s">
        <v>68</v>
      </c>
      <c r="F59" s="5">
        <v>1</v>
      </c>
      <c r="G59" s="6">
        <v>1</v>
      </c>
      <c r="I59" s="6" t="str">
        <f>IF(LEFT($E59,1)=I$1, 1, "")</f>
        <v/>
      </c>
      <c r="J59" s="6">
        <f>IF(LEFT($E59,1)=J$1, 1, "")</f>
        <v>1</v>
      </c>
      <c r="K59" s="6" t="str">
        <f>IF(LEFT($E59,1)=K$1, 1, "")</f>
        <v/>
      </c>
      <c r="M59">
        <f>F59</f>
        <v>1</v>
      </c>
      <c r="O59" t="str">
        <f>I59</f>
        <v/>
      </c>
      <c r="Q59">
        <f t="shared" si="0"/>
        <v>3.2399302558961467</v>
      </c>
      <c r="R59">
        <f t="shared" si="1"/>
        <v>3.9166626645007661E-2</v>
      </c>
      <c r="S59">
        <f>SUM(R59,R60)</f>
        <v>4.6866806966559579E-2</v>
      </c>
      <c r="T59">
        <f t="shared" si="2"/>
        <v>0.83570076947964145</v>
      </c>
      <c r="U59">
        <f t="shared" si="3"/>
        <v>-0.17948466121456086</v>
      </c>
      <c r="X59">
        <f>D59</f>
        <v>0</v>
      </c>
      <c r="Y59">
        <f>T59</f>
        <v>0.83570076947964145</v>
      </c>
    </row>
    <row r="60" spans="1:25">
      <c r="B60" s="1"/>
      <c r="C60" s="1" t="s">
        <v>86</v>
      </c>
      <c r="D60" s="1">
        <v>1</v>
      </c>
      <c r="E60" s="1"/>
      <c r="G60" s="6"/>
      <c r="I60" s="6"/>
      <c r="J60" s="6"/>
      <c r="K60" s="6"/>
      <c r="L60">
        <f>G59</f>
        <v>1</v>
      </c>
      <c r="N60">
        <f>J59</f>
        <v>1</v>
      </c>
      <c r="Q60">
        <f t="shared" si="0"/>
        <v>4.8665115320133383</v>
      </c>
      <c r="R60">
        <f t="shared" si="1"/>
        <v>7.7001803215519206E-3</v>
      </c>
      <c r="S60">
        <f>S59</f>
        <v>4.6866806966559579E-2</v>
      </c>
      <c r="T60">
        <f t="shared" si="2"/>
        <v>0.16429923052035861</v>
      </c>
      <c r="U60">
        <f t="shared" si="3"/>
        <v>-1.8060659373317527</v>
      </c>
    </row>
    <row r="61" spans="1:25">
      <c r="A61">
        <v>30</v>
      </c>
      <c r="B61" s="1" t="s">
        <v>29</v>
      </c>
      <c r="C61" s="1" t="s">
        <v>85</v>
      </c>
      <c r="D61" s="1">
        <v>0</v>
      </c>
      <c r="E61" s="1" t="s">
        <v>67</v>
      </c>
      <c r="F61" s="5">
        <v>1</v>
      </c>
      <c r="G61" s="6">
        <v>1</v>
      </c>
      <c r="H61" s="6">
        <v>1</v>
      </c>
      <c r="I61" s="6" t="str">
        <f>IF(LEFT($E61,1)=I$1, 1, "")</f>
        <v/>
      </c>
      <c r="J61" s="6" t="str">
        <f>IF(LEFT($E61,1)=J$1, 1, "")</f>
        <v/>
      </c>
      <c r="K61" s="6">
        <f>IF(LEFT($E61,1)=K$1, 1, "")</f>
        <v>1</v>
      </c>
      <c r="M61">
        <f>F61</f>
        <v>1</v>
      </c>
      <c r="O61" t="str">
        <f>I61</f>
        <v/>
      </c>
      <c r="Q61">
        <f t="shared" si="0"/>
        <v>3.2399302558961467</v>
      </c>
      <c r="R61">
        <f t="shared" si="1"/>
        <v>3.9166626645007661E-2</v>
      </c>
      <c r="S61">
        <f>SUM(R61,R62)</f>
        <v>5.3918437017133877E-2</v>
      </c>
      <c r="T61">
        <f t="shared" si="2"/>
        <v>0.72640508167107154</v>
      </c>
      <c r="U61">
        <f t="shared" si="3"/>
        <v>-0.31964745602696881</v>
      </c>
      <c r="X61">
        <f>D61</f>
        <v>0</v>
      </c>
      <c r="Y61">
        <f>T61</f>
        <v>0.72640508167107154</v>
      </c>
    </row>
    <row r="62" spans="1:25">
      <c r="B62" s="1"/>
      <c r="C62" s="1" t="s">
        <v>86</v>
      </c>
      <c r="D62" s="1">
        <v>1</v>
      </c>
      <c r="E62" s="1"/>
      <c r="G62" s="6"/>
      <c r="H62" s="6"/>
      <c r="I62" s="6"/>
      <c r="J62" s="6"/>
      <c r="K62" s="6"/>
      <c r="L62">
        <f>G61</f>
        <v>1</v>
      </c>
      <c r="N62" t="str">
        <f>J61</f>
        <v/>
      </c>
      <c r="Q62">
        <f t="shared" si="0"/>
        <v>4.2163894666345865</v>
      </c>
      <c r="R62">
        <f t="shared" si="1"/>
        <v>1.4751810372126214E-2</v>
      </c>
      <c r="S62">
        <f>S61</f>
        <v>5.3918437017133877E-2</v>
      </c>
      <c r="T62">
        <f t="shared" si="2"/>
        <v>0.2735949183289284</v>
      </c>
      <c r="U62">
        <f t="shared" si="3"/>
        <v>-1.2961066667654084</v>
      </c>
    </row>
    <row r="63" spans="1:25">
      <c r="A63">
        <v>31</v>
      </c>
      <c r="B63" s="1" t="s">
        <v>30</v>
      </c>
      <c r="C63" s="1" t="s">
        <v>85</v>
      </c>
      <c r="D63" s="1">
        <v>1</v>
      </c>
      <c r="E63" s="1" t="s">
        <v>70</v>
      </c>
      <c r="F63" s="5">
        <v>2</v>
      </c>
      <c r="G63" s="6">
        <v>2</v>
      </c>
      <c r="I63" s="6" t="str">
        <f>IF(LEFT($E63,1)=I$1, 1, "")</f>
        <v/>
      </c>
      <c r="J63" s="6">
        <f>IF(LEFT($E63,1)=J$1, 1, "")</f>
        <v>1</v>
      </c>
      <c r="K63" s="6" t="str">
        <f>IF(LEFT($E63,1)=K$1, 1, "")</f>
        <v/>
      </c>
      <c r="M63">
        <f>F63</f>
        <v>2</v>
      </c>
      <c r="O63" t="str">
        <f>I63</f>
        <v/>
      </c>
      <c r="Q63">
        <f t="shared" si="0"/>
        <v>6.4798605117922934</v>
      </c>
      <c r="R63">
        <f t="shared" si="1"/>
        <v>1.5340246427494244E-3</v>
      </c>
      <c r="S63">
        <f>SUM(R63,R64)</f>
        <v>1.6476162426841362E-3</v>
      </c>
      <c r="T63">
        <f t="shared" si="2"/>
        <v>0.93105700405717085</v>
      </c>
      <c r="U63">
        <f t="shared" si="3"/>
        <v>-7.1434774731820028E-2</v>
      </c>
      <c r="X63">
        <f>D63</f>
        <v>1</v>
      </c>
      <c r="Y63">
        <f>T63</f>
        <v>0.93105700405717085</v>
      </c>
    </row>
    <row r="64" spans="1:25">
      <c r="B64" s="1"/>
      <c r="C64" s="1" t="s">
        <v>86</v>
      </c>
      <c r="D64" s="1">
        <v>0</v>
      </c>
      <c r="E64" s="1"/>
      <c r="G64" s="6"/>
      <c r="I64" s="6"/>
      <c r="J64" s="6"/>
      <c r="K64" s="6"/>
      <c r="L64">
        <f>G63</f>
        <v>2</v>
      </c>
      <c r="N64">
        <f>J63</f>
        <v>1</v>
      </c>
      <c r="Q64">
        <f t="shared" si="0"/>
        <v>9.0829009986479239</v>
      </c>
      <c r="R64">
        <f t="shared" si="1"/>
        <v>1.1359159993471186E-4</v>
      </c>
      <c r="S64">
        <f>S63</f>
        <v>1.6476162426841362E-3</v>
      </c>
      <c r="T64">
        <f t="shared" si="2"/>
        <v>6.8942995942829183E-2</v>
      </c>
      <c r="U64">
        <f t="shared" si="3"/>
        <v>-2.674475261587451</v>
      </c>
    </row>
    <row r="65" spans="1:25">
      <c r="A65">
        <v>32</v>
      </c>
      <c r="B65" s="1" t="s">
        <v>31</v>
      </c>
      <c r="C65" s="1" t="s">
        <v>85</v>
      </c>
      <c r="D65" s="1">
        <v>1</v>
      </c>
      <c r="E65" s="1" t="s">
        <v>71</v>
      </c>
      <c r="F65" s="5">
        <v>2</v>
      </c>
      <c r="G65" s="6">
        <v>2</v>
      </c>
      <c r="I65" s="6">
        <f>IF(LEFT($E65,1)=I$1, 1, "")</f>
        <v>1</v>
      </c>
      <c r="J65" s="6" t="str">
        <f>IF(LEFT($E65,1)=J$1, 1, "")</f>
        <v/>
      </c>
      <c r="K65" s="6" t="str">
        <f>IF(LEFT($E65,1)=K$1, 1, "")</f>
        <v/>
      </c>
      <c r="M65">
        <f>F65</f>
        <v>2</v>
      </c>
      <c r="O65">
        <f>I65</f>
        <v>1</v>
      </c>
      <c r="Q65">
        <f t="shared" si="0"/>
        <v>7.8237925544435809</v>
      </c>
      <c r="R65">
        <f t="shared" si="1"/>
        <v>4.001013954142005E-4</v>
      </c>
      <c r="S65">
        <f>SUM(R65,R66)</f>
        <v>6.1771730466937105E-4</v>
      </c>
      <c r="T65">
        <f t="shared" si="2"/>
        <v>0.64770954672923087</v>
      </c>
      <c r="U65">
        <f t="shared" si="3"/>
        <v>-0.43431291347124179</v>
      </c>
      <c r="X65">
        <f>D65</f>
        <v>1</v>
      </c>
      <c r="Y65">
        <f>T65</f>
        <v>0.64770954672923087</v>
      </c>
    </row>
    <row r="66" spans="1:25">
      <c r="B66" s="1"/>
      <c r="C66" s="1" t="s">
        <v>86</v>
      </c>
      <c r="D66" s="1">
        <v>0</v>
      </c>
      <c r="E66" s="1"/>
      <c r="G66" s="6"/>
      <c r="I66" s="6"/>
      <c r="J66" s="6"/>
      <c r="K66" s="6"/>
      <c r="L66">
        <f>G65</f>
        <v>2</v>
      </c>
      <c r="N66" t="str">
        <f>J65</f>
        <v/>
      </c>
      <c r="Q66">
        <f t="shared" si="0"/>
        <v>8.4327789332691729</v>
      </c>
      <c r="R66">
        <f t="shared" si="1"/>
        <v>2.1761590925517053E-4</v>
      </c>
      <c r="S66">
        <f>S65</f>
        <v>6.1771730466937105E-4</v>
      </c>
      <c r="T66">
        <f t="shared" si="2"/>
        <v>0.35229045327076913</v>
      </c>
      <c r="U66">
        <f t="shared" si="3"/>
        <v>-1.0432992922968334</v>
      </c>
    </row>
    <row r="67" spans="1:25">
      <c r="A67">
        <v>33</v>
      </c>
      <c r="B67" s="1" t="s">
        <v>32</v>
      </c>
      <c r="C67" s="1" t="s">
        <v>85</v>
      </c>
      <c r="D67" s="1">
        <v>1</v>
      </c>
      <c r="E67" s="1" t="s">
        <v>71</v>
      </c>
      <c r="F67" s="5">
        <v>2</v>
      </c>
      <c r="G67" s="6">
        <v>2</v>
      </c>
      <c r="I67" s="6">
        <f>IF(LEFT($E67,1)=I$1, 1, "")</f>
        <v>1</v>
      </c>
      <c r="J67" s="6" t="str">
        <f>IF(LEFT($E67,1)=J$1, 1, "")</f>
        <v/>
      </c>
      <c r="K67" s="6" t="str">
        <f>IF(LEFT($E67,1)=K$1, 1, "")</f>
        <v/>
      </c>
      <c r="M67">
        <f>F67</f>
        <v>2</v>
      </c>
      <c r="O67">
        <f>I67</f>
        <v>1</v>
      </c>
      <c r="Q67">
        <f t="shared" si="0"/>
        <v>7.8237925544435809</v>
      </c>
      <c r="R67">
        <f t="shared" si="1"/>
        <v>4.001013954142005E-4</v>
      </c>
      <c r="S67">
        <f>SUM(R67,R68)</f>
        <v>6.1771730466937105E-4</v>
      </c>
      <c r="T67">
        <f t="shared" si="2"/>
        <v>0.64770954672923087</v>
      </c>
      <c r="U67">
        <f t="shared" si="3"/>
        <v>-0.43431291347124179</v>
      </c>
      <c r="X67">
        <f>D67</f>
        <v>1</v>
      </c>
      <c r="Y67">
        <f>T67</f>
        <v>0.64770954672923087</v>
      </c>
    </row>
    <row r="68" spans="1:25">
      <c r="B68" s="1"/>
      <c r="C68" s="1" t="s">
        <v>86</v>
      </c>
      <c r="D68" s="1">
        <v>0</v>
      </c>
      <c r="E68" s="1"/>
      <c r="G68" s="6"/>
      <c r="I68" s="6"/>
      <c r="J68" s="6"/>
      <c r="K68" s="6"/>
      <c r="L68">
        <f>G67</f>
        <v>2</v>
      </c>
      <c r="N68" t="str">
        <f>J67</f>
        <v/>
      </c>
      <c r="Q68">
        <f t="shared" ref="Q68:Q120" si="4">SUMPRODUCT(L68:P68,L$2:P$2)</f>
        <v>8.4327789332691729</v>
      </c>
      <c r="R68">
        <f t="shared" ref="R68:R120" si="5">EXP(-Q68)</f>
        <v>2.1761590925517053E-4</v>
      </c>
      <c r="S68">
        <f>S67</f>
        <v>6.1771730466937105E-4</v>
      </c>
      <c r="T68">
        <f t="shared" si="2"/>
        <v>0.35229045327076913</v>
      </c>
      <c r="U68">
        <f t="shared" si="3"/>
        <v>-1.0432992922968334</v>
      </c>
    </row>
    <row r="69" spans="1:25">
      <c r="A69">
        <v>34</v>
      </c>
      <c r="B69" s="1" t="s">
        <v>33</v>
      </c>
      <c r="C69" s="1" t="s">
        <v>85</v>
      </c>
      <c r="D69" s="1">
        <v>1</v>
      </c>
      <c r="E69" s="1" t="s">
        <v>71</v>
      </c>
      <c r="F69" s="5">
        <v>2</v>
      </c>
      <c r="G69" s="6">
        <v>2</v>
      </c>
      <c r="I69" s="6">
        <f>IF(LEFT($E69,1)=I$1, 1, "")</f>
        <v>1</v>
      </c>
      <c r="J69" s="6" t="str">
        <f>IF(LEFT($E69,1)=J$1, 1, "")</f>
        <v/>
      </c>
      <c r="K69" s="6" t="str">
        <f>IF(LEFT($E69,1)=K$1, 1, "")</f>
        <v/>
      </c>
      <c r="M69">
        <f>F69</f>
        <v>2</v>
      </c>
      <c r="O69">
        <f>I69</f>
        <v>1</v>
      </c>
      <c r="Q69">
        <f t="shared" si="4"/>
        <v>7.8237925544435809</v>
      </c>
      <c r="R69">
        <f t="shared" si="5"/>
        <v>4.001013954142005E-4</v>
      </c>
      <c r="S69">
        <f>SUM(R69,R70)</f>
        <v>6.1771730466937105E-4</v>
      </c>
      <c r="T69">
        <f t="shared" ref="T69:T120" si="6">R69/S69</f>
        <v>0.64770954672923087</v>
      </c>
      <c r="U69">
        <f t="shared" ref="U69:U120" si="7">LN(T69)</f>
        <v>-0.43431291347124179</v>
      </c>
      <c r="X69">
        <f>D69</f>
        <v>1</v>
      </c>
      <c r="Y69">
        <f>T69</f>
        <v>0.64770954672923087</v>
      </c>
    </row>
    <row r="70" spans="1:25">
      <c r="B70" s="1"/>
      <c r="C70" s="1" t="s">
        <v>86</v>
      </c>
      <c r="D70" s="1">
        <v>0</v>
      </c>
      <c r="E70" s="1"/>
      <c r="G70" s="6"/>
      <c r="I70" s="6"/>
      <c r="J70" s="6"/>
      <c r="K70" s="6"/>
      <c r="L70">
        <f>G69</f>
        <v>2</v>
      </c>
      <c r="N70" t="str">
        <f>J69</f>
        <v/>
      </c>
      <c r="Q70">
        <f t="shared" si="4"/>
        <v>8.4327789332691729</v>
      </c>
      <c r="R70">
        <f t="shared" si="5"/>
        <v>2.1761590925517053E-4</v>
      </c>
      <c r="S70">
        <f>S69</f>
        <v>6.1771730466937105E-4</v>
      </c>
      <c r="T70">
        <f t="shared" si="6"/>
        <v>0.35229045327076913</v>
      </c>
      <c r="U70">
        <f t="shared" si="7"/>
        <v>-1.0432992922968334</v>
      </c>
    </row>
    <row r="71" spans="1:25">
      <c r="A71">
        <v>35</v>
      </c>
      <c r="B71" s="1" t="s">
        <v>34</v>
      </c>
      <c r="C71" s="1" t="s">
        <v>85</v>
      </c>
      <c r="D71" s="1">
        <v>0</v>
      </c>
      <c r="E71" s="1" t="s">
        <v>71</v>
      </c>
      <c r="F71" s="5">
        <v>2</v>
      </c>
      <c r="G71" s="6">
        <v>2</v>
      </c>
      <c r="I71" s="6">
        <f>IF(LEFT($E71,1)=I$1, 1, "")</f>
        <v>1</v>
      </c>
      <c r="J71" s="6" t="str">
        <f>IF(LEFT($E71,1)=J$1, 1, "")</f>
        <v/>
      </c>
      <c r="K71" s="6" t="str">
        <f>IF(LEFT($E71,1)=K$1, 1, "")</f>
        <v/>
      </c>
      <c r="M71">
        <f>F71</f>
        <v>2</v>
      </c>
      <c r="O71">
        <f>I71</f>
        <v>1</v>
      </c>
      <c r="Q71">
        <f t="shared" si="4"/>
        <v>7.8237925544435809</v>
      </c>
      <c r="R71">
        <f t="shared" si="5"/>
        <v>4.001013954142005E-4</v>
      </c>
      <c r="S71">
        <f>SUM(R71,R72)</f>
        <v>6.1771730466937105E-4</v>
      </c>
      <c r="T71">
        <f t="shared" si="6"/>
        <v>0.64770954672923087</v>
      </c>
      <c r="U71">
        <f t="shared" si="7"/>
        <v>-0.43431291347124179</v>
      </c>
      <c r="X71">
        <f>D71</f>
        <v>0</v>
      </c>
      <c r="Y71">
        <f>T71</f>
        <v>0.64770954672923087</v>
      </c>
    </row>
    <row r="72" spans="1:25">
      <c r="B72" s="1"/>
      <c r="C72" s="1" t="s">
        <v>86</v>
      </c>
      <c r="D72" s="1">
        <v>1</v>
      </c>
      <c r="E72" s="1"/>
      <c r="G72" s="6"/>
      <c r="I72" s="6"/>
      <c r="J72" s="6"/>
      <c r="K72" s="6"/>
      <c r="L72">
        <f>G71</f>
        <v>2</v>
      </c>
      <c r="N72" t="str">
        <f>J71</f>
        <v/>
      </c>
      <c r="Q72">
        <f t="shared" si="4"/>
        <v>8.4327789332691729</v>
      </c>
      <c r="R72">
        <f t="shared" si="5"/>
        <v>2.1761590925517053E-4</v>
      </c>
      <c r="S72">
        <f>S71</f>
        <v>6.1771730466937105E-4</v>
      </c>
      <c r="T72">
        <f t="shared" si="6"/>
        <v>0.35229045327076913</v>
      </c>
      <c r="U72">
        <f t="shared" si="7"/>
        <v>-1.0432992922968334</v>
      </c>
    </row>
    <row r="73" spans="1:25">
      <c r="A73">
        <v>36</v>
      </c>
      <c r="B73" s="1" t="s">
        <v>35</v>
      </c>
      <c r="C73" s="1" t="s">
        <v>85</v>
      </c>
      <c r="D73" s="1">
        <v>0</v>
      </c>
      <c r="E73" s="1" t="s">
        <v>72</v>
      </c>
      <c r="F73" s="5">
        <v>1</v>
      </c>
      <c r="G73" s="6">
        <v>1</v>
      </c>
      <c r="H73" s="6">
        <v>1</v>
      </c>
      <c r="I73" s="6">
        <f>IF(LEFT($E73,1)=I$1, 1, "")</f>
        <v>1</v>
      </c>
      <c r="J73" s="6" t="str">
        <f>IF(LEFT($E73,1)=J$1, 1, "")</f>
        <v/>
      </c>
      <c r="K73" s="6" t="str">
        <f>IF(LEFT($E73,1)=K$1, 1, "")</f>
        <v/>
      </c>
      <c r="M73">
        <f>F73</f>
        <v>1</v>
      </c>
      <c r="O73">
        <f>I73</f>
        <v>1</v>
      </c>
      <c r="Q73">
        <f t="shared" si="4"/>
        <v>4.5838622985474338</v>
      </c>
      <c r="R73">
        <f t="shared" si="5"/>
        <v>1.0215365214895251E-2</v>
      </c>
      <c r="S73">
        <f>SUM(R73,R74)</f>
        <v>2.4967175587021467E-2</v>
      </c>
      <c r="T73">
        <f t="shared" si="6"/>
        <v>0.40915181532209199</v>
      </c>
      <c r="U73">
        <f t="shared" si="7"/>
        <v>-0.89366900520545933</v>
      </c>
      <c r="X73">
        <f>D73</f>
        <v>0</v>
      </c>
      <c r="Y73">
        <f>T73</f>
        <v>0.40915181532209199</v>
      </c>
    </row>
    <row r="74" spans="1:25">
      <c r="B74" s="1"/>
      <c r="C74" s="1" t="s">
        <v>86</v>
      </c>
      <c r="D74" s="1">
        <v>1</v>
      </c>
      <c r="E74" s="1"/>
      <c r="G74" s="6"/>
      <c r="H74" s="6"/>
      <c r="I74" s="6"/>
      <c r="J74" s="6"/>
      <c r="K74" s="6"/>
      <c r="L74">
        <f>G73</f>
        <v>1</v>
      </c>
      <c r="N74" t="str">
        <f>J73</f>
        <v/>
      </c>
      <c r="Q74">
        <f t="shared" si="4"/>
        <v>4.2163894666345865</v>
      </c>
      <c r="R74">
        <f t="shared" si="5"/>
        <v>1.4751810372126214E-2</v>
      </c>
      <c r="S74">
        <f>S73</f>
        <v>2.4967175587021467E-2</v>
      </c>
      <c r="T74">
        <f t="shared" si="6"/>
        <v>0.59084818467790789</v>
      </c>
      <c r="U74">
        <f t="shared" si="7"/>
        <v>-0.52619617329261181</v>
      </c>
    </row>
    <row r="75" spans="1:25">
      <c r="A75">
        <v>37</v>
      </c>
      <c r="B75" s="1" t="s">
        <v>36</v>
      </c>
      <c r="C75" s="1" t="s">
        <v>85</v>
      </c>
      <c r="D75" s="1">
        <v>1</v>
      </c>
      <c r="E75" s="1" t="s">
        <v>73</v>
      </c>
      <c r="F75" s="5">
        <v>2</v>
      </c>
      <c r="G75" s="6">
        <v>1</v>
      </c>
      <c r="I75" s="6" t="str">
        <f>IF(LEFT($E75,1)=I$1, 1, "")</f>
        <v/>
      </c>
      <c r="J75" s="6">
        <f>IF(LEFT($E75,1)=J$1, 1, "")</f>
        <v>1</v>
      </c>
      <c r="K75" s="6" t="str">
        <f>IF(LEFT($E75,1)=K$1, 1, "")</f>
        <v/>
      </c>
      <c r="M75">
        <f>F75</f>
        <v>2</v>
      </c>
      <c r="O75" t="str">
        <f>I75</f>
        <v/>
      </c>
      <c r="Q75">
        <f t="shared" si="4"/>
        <v>6.4798605117922934</v>
      </c>
      <c r="R75">
        <f t="shared" si="5"/>
        <v>1.5340246427494244E-3</v>
      </c>
      <c r="S75">
        <f>SUM(R75,R76)</f>
        <v>9.2342049643013447E-3</v>
      </c>
      <c r="T75">
        <f t="shared" si="6"/>
        <v>0.16612417080623984</v>
      </c>
      <c r="U75">
        <f t="shared" si="7"/>
        <v>-1.7950197533457455</v>
      </c>
      <c r="X75">
        <f>D75</f>
        <v>1</v>
      </c>
      <c r="Y75">
        <f>T75</f>
        <v>0.16612417080623984</v>
      </c>
    </row>
    <row r="76" spans="1:25">
      <c r="B76" s="1"/>
      <c r="C76" s="1" t="s">
        <v>86</v>
      </c>
      <c r="D76" s="1">
        <v>0</v>
      </c>
      <c r="E76" s="1"/>
      <c r="G76" s="6"/>
      <c r="I76" s="6"/>
      <c r="J76" s="6"/>
      <c r="K76" s="6"/>
      <c r="L76">
        <f>G75</f>
        <v>1</v>
      </c>
      <c r="N76">
        <f>J75</f>
        <v>1</v>
      </c>
      <c r="Q76">
        <f t="shared" si="4"/>
        <v>4.8665115320133383</v>
      </c>
      <c r="R76">
        <f t="shared" si="5"/>
        <v>7.7001803215519206E-3</v>
      </c>
      <c r="S76">
        <f>S75</f>
        <v>9.2342049643013447E-3</v>
      </c>
      <c r="T76">
        <f t="shared" si="6"/>
        <v>0.83387582919376024</v>
      </c>
      <c r="U76">
        <f t="shared" si="7"/>
        <v>-0.18167077356679068</v>
      </c>
    </row>
    <row r="77" spans="1:25">
      <c r="A77">
        <v>38</v>
      </c>
      <c r="B77" s="1" t="s">
        <v>37</v>
      </c>
      <c r="C77" s="1" t="s">
        <v>85</v>
      </c>
      <c r="D77" s="1">
        <v>1</v>
      </c>
      <c r="E77" s="1" t="s">
        <v>74</v>
      </c>
      <c r="F77" s="5">
        <v>2</v>
      </c>
      <c r="G77" s="6">
        <v>1</v>
      </c>
      <c r="H77" s="6">
        <v>1</v>
      </c>
      <c r="I77" s="6" t="str">
        <f>IF(LEFT($E77,1)=I$1, 1, "")</f>
        <v/>
      </c>
      <c r="J77" s="6">
        <f>IF(LEFT($E77,1)=J$1, 1, "")</f>
        <v>1</v>
      </c>
      <c r="K77" s="6" t="str">
        <f>IF(LEFT($E77,1)=K$1, 1, "")</f>
        <v/>
      </c>
      <c r="M77">
        <f>F77</f>
        <v>2</v>
      </c>
      <c r="O77" t="str">
        <f>I77</f>
        <v/>
      </c>
      <c r="Q77">
        <f t="shared" si="4"/>
        <v>6.4798605117922934</v>
      </c>
      <c r="R77">
        <f t="shared" si="5"/>
        <v>1.5340246427494244E-3</v>
      </c>
      <c r="S77">
        <f>SUM(R77,R78)</f>
        <v>9.2342049643013447E-3</v>
      </c>
      <c r="T77">
        <f t="shared" si="6"/>
        <v>0.16612417080623984</v>
      </c>
      <c r="U77">
        <f t="shared" si="7"/>
        <v>-1.7950197533457455</v>
      </c>
      <c r="X77">
        <f>D77</f>
        <v>1</v>
      </c>
      <c r="Y77">
        <f>T77</f>
        <v>0.16612417080623984</v>
      </c>
    </row>
    <row r="78" spans="1:25">
      <c r="B78" s="1"/>
      <c r="C78" s="1" t="s">
        <v>86</v>
      </c>
      <c r="D78" s="1">
        <v>0</v>
      </c>
      <c r="E78" s="1"/>
      <c r="G78" s="6"/>
      <c r="H78" s="6"/>
      <c r="I78" s="6"/>
      <c r="J78" s="6"/>
      <c r="K78" s="6"/>
      <c r="L78">
        <f>G77</f>
        <v>1</v>
      </c>
      <c r="N78">
        <f>J77</f>
        <v>1</v>
      </c>
      <c r="Q78">
        <f t="shared" si="4"/>
        <v>4.8665115320133383</v>
      </c>
      <c r="R78">
        <f t="shared" si="5"/>
        <v>7.7001803215519206E-3</v>
      </c>
      <c r="S78">
        <f>S77</f>
        <v>9.2342049643013447E-3</v>
      </c>
      <c r="T78">
        <f t="shared" si="6"/>
        <v>0.83387582919376024</v>
      </c>
      <c r="U78">
        <f t="shared" si="7"/>
        <v>-0.18167077356679068</v>
      </c>
    </row>
    <row r="79" spans="1:25">
      <c r="A79">
        <v>39</v>
      </c>
      <c r="B79" s="1" t="s">
        <v>38</v>
      </c>
      <c r="C79" s="1" t="s">
        <v>85</v>
      </c>
      <c r="D79" s="1">
        <v>0.5</v>
      </c>
      <c r="E79" s="1" t="s">
        <v>73</v>
      </c>
      <c r="F79" s="5">
        <v>2</v>
      </c>
      <c r="G79" s="6">
        <v>1</v>
      </c>
      <c r="I79" s="6" t="str">
        <f>IF(LEFT($E79,1)=I$1, 1, "")</f>
        <v/>
      </c>
      <c r="J79" s="6">
        <f>IF(LEFT($E79,1)=J$1, 1, "")</f>
        <v>1</v>
      </c>
      <c r="K79" s="6" t="str">
        <f>IF(LEFT($E79,1)=K$1, 1, "")</f>
        <v/>
      </c>
      <c r="M79">
        <f>F79</f>
        <v>2</v>
      </c>
      <c r="O79" t="str">
        <f>I79</f>
        <v/>
      </c>
      <c r="Q79">
        <f t="shared" si="4"/>
        <v>6.4798605117922934</v>
      </c>
      <c r="R79">
        <f t="shared" si="5"/>
        <v>1.5340246427494244E-3</v>
      </c>
      <c r="S79">
        <f>SUM(R79,R80)</f>
        <v>9.2342049643013447E-3</v>
      </c>
      <c r="T79">
        <f t="shared" si="6"/>
        <v>0.16612417080623984</v>
      </c>
      <c r="U79">
        <f t="shared" si="7"/>
        <v>-1.7950197533457455</v>
      </c>
      <c r="X79">
        <f>D79</f>
        <v>0.5</v>
      </c>
      <c r="Y79">
        <f>T79</f>
        <v>0.16612417080623984</v>
      </c>
    </row>
    <row r="80" spans="1:25">
      <c r="B80" s="1"/>
      <c r="C80" s="1" t="s">
        <v>86</v>
      </c>
      <c r="D80" s="1">
        <v>0.5</v>
      </c>
      <c r="E80" s="1"/>
      <c r="G80" s="6"/>
      <c r="I80" s="6"/>
      <c r="J80" s="6"/>
      <c r="K80" s="6"/>
      <c r="L80">
        <f>G79</f>
        <v>1</v>
      </c>
      <c r="N80">
        <f>J79</f>
        <v>1</v>
      </c>
      <c r="Q80">
        <f t="shared" si="4"/>
        <v>4.8665115320133383</v>
      </c>
      <c r="R80">
        <f t="shared" si="5"/>
        <v>7.7001803215519206E-3</v>
      </c>
      <c r="S80">
        <f>S79</f>
        <v>9.2342049643013447E-3</v>
      </c>
      <c r="T80">
        <f t="shared" si="6"/>
        <v>0.83387582919376024</v>
      </c>
      <c r="U80">
        <f t="shared" si="7"/>
        <v>-0.18167077356679068</v>
      </c>
    </row>
    <row r="81" spans="1:25">
      <c r="A81">
        <v>40</v>
      </c>
      <c r="B81" s="1" t="s">
        <v>39</v>
      </c>
      <c r="C81" s="1" t="s">
        <v>85</v>
      </c>
      <c r="D81" s="1">
        <v>0</v>
      </c>
      <c r="E81" s="1" t="s">
        <v>73</v>
      </c>
      <c r="F81" s="5">
        <v>2</v>
      </c>
      <c r="G81" s="6">
        <v>1</v>
      </c>
      <c r="I81" s="6" t="str">
        <f>IF(LEFT($E81,1)=I$1, 1, "")</f>
        <v/>
      </c>
      <c r="J81" s="6">
        <f>IF(LEFT($E81,1)=J$1, 1, "")</f>
        <v>1</v>
      </c>
      <c r="K81" s="6" t="str">
        <f>IF(LEFT($E81,1)=K$1, 1, "")</f>
        <v/>
      </c>
      <c r="M81">
        <f>F81</f>
        <v>2</v>
      </c>
      <c r="O81" t="str">
        <f>I81</f>
        <v/>
      </c>
      <c r="Q81">
        <f t="shared" si="4"/>
        <v>6.4798605117922934</v>
      </c>
      <c r="R81">
        <f t="shared" si="5"/>
        <v>1.5340246427494244E-3</v>
      </c>
      <c r="S81">
        <f>SUM(R81,R82)</f>
        <v>9.2342049643013447E-3</v>
      </c>
      <c r="T81">
        <f t="shared" si="6"/>
        <v>0.16612417080623984</v>
      </c>
      <c r="U81">
        <f t="shared" si="7"/>
        <v>-1.7950197533457455</v>
      </c>
      <c r="X81">
        <f>D81</f>
        <v>0</v>
      </c>
      <c r="Y81">
        <f>T81</f>
        <v>0.16612417080623984</v>
      </c>
    </row>
    <row r="82" spans="1:25">
      <c r="B82" s="1"/>
      <c r="C82" s="1" t="s">
        <v>86</v>
      </c>
      <c r="D82" s="1">
        <v>1</v>
      </c>
      <c r="E82" s="1"/>
      <c r="G82" s="6"/>
      <c r="I82" s="6"/>
      <c r="J82" s="6"/>
      <c r="K82" s="6"/>
      <c r="L82">
        <f>G81</f>
        <v>1</v>
      </c>
      <c r="N82">
        <f>J81</f>
        <v>1</v>
      </c>
      <c r="Q82">
        <f t="shared" si="4"/>
        <v>4.8665115320133383</v>
      </c>
      <c r="R82">
        <f t="shared" si="5"/>
        <v>7.7001803215519206E-3</v>
      </c>
      <c r="S82">
        <f>S81</f>
        <v>9.2342049643013447E-3</v>
      </c>
      <c r="T82">
        <f t="shared" si="6"/>
        <v>0.83387582919376024</v>
      </c>
      <c r="U82">
        <f t="shared" si="7"/>
        <v>-0.18167077356679068</v>
      </c>
    </row>
    <row r="83" spans="1:25">
      <c r="A83">
        <v>41</v>
      </c>
      <c r="B83" s="1" t="s">
        <v>40</v>
      </c>
      <c r="C83" s="1" t="s">
        <v>85</v>
      </c>
      <c r="D83" s="1">
        <v>0</v>
      </c>
      <c r="E83" s="1" t="s">
        <v>73</v>
      </c>
      <c r="F83" s="5">
        <v>2</v>
      </c>
      <c r="G83" s="6">
        <v>1</v>
      </c>
      <c r="I83" s="6" t="str">
        <f>IF(LEFT($E83,1)=I$1, 1, "")</f>
        <v/>
      </c>
      <c r="J83" s="6">
        <f>IF(LEFT($E83,1)=J$1, 1, "")</f>
        <v>1</v>
      </c>
      <c r="K83" s="6" t="str">
        <f>IF(LEFT($E83,1)=K$1, 1, "")</f>
        <v/>
      </c>
      <c r="M83">
        <f>F83</f>
        <v>2</v>
      </c>
      <c r="O83" t="str">
        <f>I83</f>
        <v/>
      </c>
      <c r="Q83">
        <f t="shared" si="4"/>
        <v>6.4798605117922934</v>
      </c>
      <c r="R83">
        <f t="shared" si="5"/>
        <v>1.5340246427494244E-3</v>
      </c>
      <c r="S83">
        <f>SUM(R83,R84)</f>
        <v>9.2342049643013447E-3</v>
      </c>
      <c r="T83">
        <f t="shared" si="6"/>
        <v>0.16612417080623984</v>
      </c>
      <c r="U83">
        <f t="shared" si="7"/>
        <v>-1.7950197533457455</v>
      </c>
      <c r="X83">
        <f>D83</f>
        <v>0</v>
      </c>
      <c r="Y83">
        <f>T83</f>
        <v>0.16612417080623984</v>
      </c>
    </row>
    <row r="84" spans="1:25">
      <c r="B84" s="1"/>
      <c r="C84" s="1" t="s">
        <v>86</v>
      </c>
      <c r="D84" s="1">
        <v>1</v>
      </c>
      <c r="E84" s="1"/>
      <c r="G84" s="6"/>
      <c r="I84" s="6"/>
      <c r="J84" s="6"/>
      <c r="K84" s="6"/>
      <c r="L84">
        <f>G83</f>
        <v>1</v>
      </c>
      <c r="N84">
        <f>J83</f>
        <v>1</v>
      </c>
      <c r="Q84">
        <f t="shared" si="4"/>
        <v>4.8665115320133383</v>
      </c>
      <c r="R84">
        <f t="shared" si="5"/>
        <v>7.7001803215519206E-3</v>
      </c>
      <c r="S84">
        <f>S83</f>
        <v>9.2342049643013447E-3</v>
      </c>
      <c r="T84">
        <f t="shared" si="6"/>
        <v>0.83387582919376024</v>
      </c>
      <c r="U84">
        <f t="shared" si="7"/>
        <v>-0.18167077356679068</v>
      </c>
    </row>
    <row r="85" spans="1:25">
      <c r="A85">
        <v>42</v>
      </c>
      <c r="B85" s="1" t="s">
        <v>41</v>
      </c>
      <c r="C85" s="1" t="s">
        <v>85</v>
      </c>
      <c r="D85" s="1">
        <v>0</v>
      </c>
      <c r="E85" s="1" t="s">
        <v>75</v>
      </c>
      <c r="F85" s="5">
        <v>2</v>
      </c>
      <c r="G85" s="6">
        <v>1</v>
      </c>
      <c r="H85" s="6">
        <v>1</v>
      </c>
      <c r="I85" s="6" t="str">
        <f>IF(LEFT($E85,1)=I$1, 1, "")</f>
        <v/>
      </c>
      <c r="J85" s="6" t="str">
        <f>IF(LEFT($E85,1)=J$1, 1, "")</f>
        <v/>
      </c>
      <c r="K85" s="6">
        <f>IF(LEFT($E85,1)=K$1, 1, "")</f>
        <v>1</v>
      </c>
      <c r="M85">
        <f>F85</f>
        <v>2</v>
      </c>
      <c r="O85" t="str">
        <f>I85</f>
        <v/>
      </c>
      <c r="Q85">
        <f t="shared" si="4"/>
        <v>6.4798605117922934</v>
      </c>
      <c r="R85">
        <f t="shared" si="5"/>
        <v>1.5340246427494244E-3</v>
      </c>
      <c r="S85">
        <f>SUM(R85,R86)</f>
        <v>1.6285835014875637E-2</v>
      </c>
      <c r="T85">
        <f t="shared" si="6"/>
        <v>9.4193797330516457E-2</v>
      </c>
      <c r="U85">
        <f t="shared" si="7"/>
        <v>-2.3624009453159789</v>
      </c>
      <c r="X85">
        <f>D85</f>
        <v>0</v>
      </c>
      <c r="Y85">
        <f>T85</f>
        <v>9.4193797330516457E-2</v>
      </c>
    </row>
    <row r="86" spans="1:25">
      <c r="B86" s="1"/>
      <c r="C86" s="1" t="s">
        <v>86</v>
      </c>
      <c r="D86" s="1">
        <v>1</v>
      </c>
      <c r="E86" s="1"/>
      <c r="G86" s="6"/>
      <c r="H86" s="6"/>
      <c r="I86" s="6"/>
      <c r="J86" s="6"/>
      <c r="K86" s="6"/>
      <c r="L86">
        <f>G85</f>
        <v>1</v>
      </c>
      <c r="N86" t="str">
        <f>J85</f>
        <v/>
      </c>
      <c r="Q86">
        <f t="shared" si="4"/>
        <v>4.2163894666345865</v>
      </c>
      <c r="R86">
        <f t="shared" si="5"/>
        <v>1.4751810372126214E-2</v>
      </c>
      <c r="S86">
        <f>S85</f>
        <v>1.6285835014875637E-2</v>
      </c>
      <c r="T86">
        <f t="shared" si="6"/>
        <v>0.90580620266948364</v>
      </c>
      <c r="U86">
        <f t="shared" si="7"/>
        <v>-9.8929900158271897E-2</v>
      </c>
    </row>
    <row r="87" spans="1:25">
      <c r="A87">
        <v>43</v>
      </c>
      <c r="B87" s="1" t="s">
        <v>42</v>
      </c>
      <c r="C87" s="1" t="s">
        <v>85</v>
      </c>
      <c r="D87" s="1">
        <v>0</v>
      </c>
      <c r="E87" s="1" t="s">
        <v>75</v>
      </c>
      <c r="F87" s="5">
        <v>2</v>
      </c>
      <c r="G87" s="6">
        <v>1</v>
      </c>
      <c r="H87" s="6">
        <v>1</v>
      </c>
      <c r="I87" s="6" t="str">
        <f>IF(LEFT($E87,1)=I$1, 1, "")</f>
        <v/>
      </c>
      <c r="J87" s="6" t="str">
        <f>IF(LEFT($E87,1)=J$1, 1, "")</f>
        <v/>
      </c>
      <c r="K87" s="6">
        <f>IF(LEFT($E87,1)=K$1, 1, "")</f>
        <v>1</v>
      </c>
      <c r="M87">
        <f>F87</f>
        <v>2</v>
      </c>
      <c r="O87" t="str">
        <f>I87</f>
        <v/>
      </c>
      <c r="Q87">
        <f t="shared" si="4"/>
        <v>6.4798605117922934</v>
      </c>
      <c r="R87">
        <f t="shared" si="5"/>
        <v>1.5340246427494244E-3</v>
      </c>
      <c r="S87">
        <f>SUM(R87,R88)</f>
        <v>1.6285835014875637E-2</v>
      </c>
      <c r="T87">
        <f t="shared" si="6"/>
        <v>9.4193797330516457E-2</v>
      </c>
      <c r="U87">
        <f t="shared" si="7"/>
        <v>-2.3624009453159789</v>
      </c>
      <c r="X87">
        <f>D87</f>
        <v>0</v>
      </c>
      <c r="Y87">
        <f>T87</f>
        <v>9.4193797330516457E-2</v>
      </c>
    </row>
    <row r="88" spans="1:25">
      <c r="B88" s="1"/>
      <c r="C88" s="1" t="s">
        <v>86</v>
      </c>
      <c r="D88" s="1">
        <v>1</v>
      </c>
      <c r="E88" s="1"/>
      <c r="G88" s="6"/>
      <c r="H88" s="6"/>
      <c r="I88" s="6"/>
      <c r="J88" s="6"/>
      <c r="K88" s="6"/>
      <c r="L88">
        <f>G87</f>
        <v>1</v>
      </c>
      <c r="N88" t="str">
        <f>J87</f>
        <v/>
      </c>
      <c r="Q88">
        <f t="shared" si="4"/>
        <v>4.2163894666345865</v>
      </c>
      <c r="R88">
        <f t="shared" si="5"/>
        <v>1.4751810372126214E-2</v>
      </c>
      <c r="S88">
        <f>S87</f>
        <v>1.6285835014875637E-2</v>
      </c>
      <c r="T88">
        <f t="shared" si="6"/>
        <v>0.90580620266948364</v>
      </c>
      <c r="U88">
        <f t="shared" si="7"/>
        <v>-9.8929900158271897E-2</v>
      </c>
    </row>
    <row r="89" spans="1:25">
      <c r="A89">
        <v>44</v>
      </c>
      <c r="B89" s="1" t="s">
        <v>43</v>
      </c>
      <c r="C89" s="1" t="s">
        <v>85</v>
      </c>
      <c r="D89" s="1">
        <v>0</v>
      </c>
      <c r="E89" s="1" t="s">
        <v>73</v>
      </c>
      <c r="F89" s="5">
        <v>2</v>
      </c>
      <c r="G89" s="6">
        <v>1</v>
      </c>
      <c r="I89" s="6" t="str">
        <f>IF(LEFT($E89,1)=I$1, 1, "")</f>
        <v/>
      </c>
      <c r="J89" s="6">
        <f>IF(LEFT($E89,1)=J$1, 1, "")</f>
        <v>1</v>
      </c>
      <c r="K89" s="6" t="str">
        <f>IF(LEFT($E89,1)=K$1, 1, "")</f>
        <v/>
      </c>
      <c r="M89">
        <f>F89</f>
        <v>2</v>
      </c>
      <c r="O89" t="str">
        <f>I89</f>
        <v/>
      </c>
      <c r="Q89">
        <f t="shared" si="4"/>
        <v>6.4798605117922934</v>
      </c>
      <c r="R89">
        <f t="shared" si="5"/>
        <v>1.5340246427494244E-3</v>
      </c>
      <c r="S89">
        <f>SUM(R89,R90)</f>
        <v>9.2342049643013447E-3</v>
      </c>
      <c r="T89">
        <f t="shared" si="6"/>
        <v>0.16612417080623984</v>
      </c>
      <c r="U89">
        <f t="shared" si="7"/>
        <v>-1.7950197533457455</v>
      </c>
      <c r="X89">
        <f>D89</f>
        <v>0</v>
      </c>
      <c r="Y89">
        <f>T89</f>
        <v>0.16612417080623984</v>
      </c>
    </row>
    <row r="90" spans="1:25">
      <c r="B90" s="1"/>
      <c r="C90" s="1" t="s">
        <v>86</v>
      </c>
      <c r="D90" s="1">
        <v>1</v>
      </c>
      <c r="E90" s="1"/>
      <c r="G90" s="6"/>
      <c r="I90" s="6"/>
      <c r="J90" s="6"/>
      <c r="K90" s="6"/>
      <c r="L90">
        <f>G89</f>
        <v>1</v>
      </c>
      <c r="N90">
        <f>J89</f>
        <v>1</v>
      </c>
      <c r="Q90">
        <f t="shared" si="4"/>
        <v>4.8665115320133383</v>
      </c>
      <c r="R90">
        <f t="shared" si="5"/>
        <v>7.7001803215519206E-3</v>
      </c>
      <c r="S90">
        <f>S89</f>
        <v>9.2342049643013447E-3</v>
      </c>
      <c r="T90">
        <f t="shared" si="6"/>
        <v>0.83387582919376024</v>
      </c>
      <c r="U90">
        <f t="shared" si="7"/>
        <v>-0.18167077356679068</v>
      </c>
    </row>
    <row r="91" spans="1:25">
      <c r="A91">
        <v>45</v>
      </c>
      <c r="B91" s="1" t="s">
        <v>44</v>
      </c>
      <c r="C91" s="1" t="s">
        <v>85</v>
      </c>
      <c r="D91" s="1">
        <v>0</v>
      </c>
      <c r="E91" s="1" t="s">
        <v>73</v>
      </c>
      <c r="F91" s="5">
        <v>2</v>
      </c>
      <c r="G91" s="6">
        <v>1</v>
      </c>
      <c r="I91" s="6" t="str">
        <f>IF(LEFT($E91,1)=I$1, 1, "")</f>
        <v/>
      </c>
      <c r="J91" s="6">
        <f>IF(LEFT($E91,1)=J$1, 1, "")</f>
        <v>1</v>
      </c>
      <c r="K91" s="6" t="str">
        <f>IF(LEFT($E91,1)=K$1, 1, "")</f>
        <v/>
      </c>
      <c r="M91">
        <f>F91</f>
        <v>2</v>
      </c>
      <c r="O91" t="str">
        <f>I91</f>
        <v/>
      </c>
      <c r="Q91">
        <f t="shared" si="4"/>
        <v>6.4798605117922934</v>
      </c>
      <c r="R91">
        <f t="shared" si="5"/>
        <v>1.5340246427494244E-3</v>
      </c>
      <c r="S91">
        <f>SUM(R91,R92)</f>
        <v>9.2342049643013447E-3</v>
      </c>
      <c r="T91">
        <f t="shared" si="6"/>
        <v>0.16612417080623984</v>
      </c>
      <c r="U91">
        <f t="shared" si="7"/>
        <v>-1.7950197533457455</v>
      </c>
      <c r="X91">
        <f>D91</f>
        <v>0</v>
      </c>
      <c r="Y91">
        <f>T91</f>
        <v>0.16612417080623984</v>
      </c>
    </row>
    <row r="92" spans="1:25">
      <c r="B92" s="1"/>
      <c r="C92" s="1" t="s">
        <v>86</v>
      </c>
      <c r="D92" s="1">
        <v>1</v>
      </c>
      <c r="E92" s="1"/>
      <c r="G92" s="6"/>
      <c r="I92" s="6"/>
      <c r="J92" s="6"/>
      <c r="K92" s="6"/>
      <c r="L92">
        <f>G91</f>
        <v>1</v>
      </c>
      <c r="N92">
        <f>J91</f>
        <v>1</v>
      </c>
      <c r="Q92">
        <f t="shared" si="4"/>
        <v>4.8665115320133383</v>
      </c>
      <c r="R92">
        <f t="shared" si="5"/>
        <v>7.7001803215519206E-3</v>
      </c>
      <c r="S92">
        <f>S91</f>
        <v>9.2342049643013447E-3</v>
      </c>
      <c r="T92">
        <f t="shared" si="6"/>
        <v>0.83387582919376024</v>
      </c>
      <c r="U92">
        <f t="shared" si="7"/>
        <v>-0.18167077356679068</v>
      </c>
    </row>
    <row r="93" spans="1:25">
      <c r="A93">
        <v>46</v>
      </c>
      <c r="B93" s="1" t="s">
        <v>45</v>
      </c>
      <c r="C93" s="1" t="s">
        <v>85</v>
      </c>
      <c r="D93" s="1">
        <v>0</v>
      </c>
      <c r="E93" s="1" t="s">
        <v>73</v>
      </c>
      <c r="F93" s="5">
        <v>2</v>
      </c>
      <c r="G93" s="6">
        <v>1</v>
      </c>
      <c r="I93" s="6" t="str">
        <f>IF(LEFT($E93,1)=I$1, 1, "")</f>
        <v/>
      </c>
      <c r="J93" s="6">
        <f>IF(LEFT($E93,1)=J$1, 1, "")</f>
        <v>1</v>
      </c>
      <c r="K93" s="6" t="str">
        <f>IF(LEFT($E93,1)=K$1, 1, "")</f>
        <v/>
      </c>
      <c r="M93">
        <f>F93</f>
        <v>2</v>
      </c>
      <c r="O93" t="str">
        <f>I93</f>
        <v/>
      </c>
      <c r="Q93">
        <f t="shared" si="4"/>
        <v>6.4798605117922934</v>
      </c>
      <c r="R93">
        <f t="shared" si="5"/>
        <v>1.5340246427494244E-3</v>
      </c>
      <c r="S93">
        <f>SUM(R93,R94)</f>
        <v>9.2342049643013447E-3</v>
      </c>
      <c r="T93">
        <f t="shared" si="6"/>
        <v>0.16612417080623984</v>
      </c>
      <c r="U93">
        <f t="shared" si="7"/>
        <v>-1.7950197533457455</v>
      </c>
      <c r="X93">
        <f>D93</f>
        <v>0</v>
      </c>
      <c r="Y93">
        <f>T93</f>
        <v>0.16612417080623984</v>
      </c>
    </row>
    <row r="94" spans="1:25">
      <c r="B94" s="1"/>
      <c r="C94" s="1" t="s">
        <v>86</v>
      </c>
      <c r="D94" s="1">
        <v>1</v>
      </c>
      <c r="E94" s="1"/>
      <c r="G94" s="6"/>
      <c r="I94" s="6"/>
      <c r="J94" s="6"/>
      <c r="K94" s="6"/>
      <c r="L94">
        <f>G93</f>
        <v>1</v>
      </c>
      <c r="N94">
        <f>J93</f>
        <v>1</v>
      </c>
      <c r="Q94">
        <f t="shared" si="4"/>
        <v>4.8665115320133383</v>
      </c>
      <c r="R94">
        <f t="shared" si="5"/>
        <v>7.7001803215519206E-3</v>
      </c>
      <c r="S94">
        <f>S93</f>
        <v>9.2342049643013447E-3</v>
      </c>
      <c r="T94">
        <f t="shared" si="6"/>
        <v>0.83387582919376024</v>
      </c>
      <c r="U94">
        <f t="shared" si="7"/>
        <v>-0.18167077356679068</v>
      </c>
    </row>
    <row r="95" spans="1:25">
      <c r="A95">
        <v>47</v>
      </c>
      <c r="B95" s="1" t="s">
        <v>46</v>
      </c>
      <c r="C95" s="1" t="s">
        <v>85</v>
      </c>
      <c r="D95" s="1">
        <v>0</v>
      </c>
      <c r="E95" s="1" t="s">
        <v>73</v>
      </c>
      <c r="F95" s="5">
        <v>2</v>
      </c>
      <c r="G95" s="6">
        <v>1</v>
      </c>
      <c r="I95" s="6" t="str">
        <f>IF(LEFT($E95,1)=I$1, 1, "")</f>
        <v/>
      </c>
      <c r="J95" s="6">
        <f>IF(LEFT($E95,1)=J$1, 1, "")</f>
        <v>1</v>
      </c>
      <c r="K95" s="6" t="str">
        <f>IF(LEFT($E95,1)=K$1, 1, "")</f>
        <v/>
      </c>
      <c r="M95">
        <f>F95</f>
        <v>2</v>
      </c>
      <c r="O95" t="str">
        <f>I95</f>
        <v/>
      </c>
      <c r="Q95">
        <f t="shared" si="4"/>
        <v>6.4798605117922934</v>
      </c>
      <c r="R95">
        <f t="shared" si="5"/>
        <v>1.5340246427494244E-3</v>
      </c>
      <c r="S95">
        <f>SUM(R95,R96)</f>
        <v>9.2342049643013447E-3</v>
      </c>
      <c r="T95">
        <f t="shared" si="6"/>
        <v>0.16612417080623984</v>
      </c>
      <c r="U95">
        <f t="shared" si="7"/>
        <v>-1.7950197533457455</v>
      </c>
      <c r="X95">
        <f>D95</f>
        <v>0</v>
      </c>
      <c r="Y95">
        <f>T95</f>
        <v>0.16612417080623984</v>
      </c>
    </row>
    <row r="96" spans="1:25">
      <c r="B96" s="1"/>
      <c r="C96" s="1" t="s">
        <v>86</v>
      </c>
      <c r="D96" s="1">
        <v>1</v>
      </c>
      <c r="E96" s="1"/>
      <c r="G96" s="6"/>
      <c r="I96" s="6"/>
      <c r="J96" s="6"/>
      <c r="K96" s="6"/>
      <c r="L96">
        <f>G95</f>
        <v>1</v>
      </c>
      <c r="N96">
        <f>J95</f>
        <v>1</v>
      </c>
      <c r="Q96">
        <f t="shared" si="4"/>
        <v>4.8665115320133383</v>
      </c>
      <c r="R96">
        <f t="shared" si="5"/>
        <v>7.7001803215519206E-3</v>
      </c>
      <c r="S96">
        <f>S95</f>
        <v>9.2342049643013447E-3</v>
      </c>
      <c r="T96">
        <f t="shared" si="6"/>
        <v>0.83387582919376024</v>
      </c>
      <c r="U96">
        <f t="shared" si="7"/>
        <v>-0.18167077356679068</v>
      </c>
    </row>
    <row r="97" spans="1:25">
      <c r="A97">
        <v>48</v>
      </c>
      <c r="B97" s="1" t="s">
        <v>47</v>
      </c>
      <c r="C97" s="1" t="s">
        <v>85</v>
      </c>
      <c r="D97" s="1">
        <v>0</v>
      </c>
      <c r="E97" s="1" t="s">
        <v>73</v>
      </c>
      <c r="F97" s="5">
        <v>2</v>
      </c>
      <c r="G97" s="6">
        <v>1</v>
      </c>
      <c r="I97" s="6" t="str">
        <f>IF(LEFT($E97,1)=I$1, 1, "")</f>
        <v/>
      </c>
      <c r="J97" s="6">
        <f>IF(LEFT($E97,1)=J$1, 1, "")</f>
        <v>1</v>
      </c>
      <c r="K97" s="6" t="str">
        <f>IF(LEFT($E97,1)=K$1, 1, "")</f>
        <v/>
      </c>
      <c r="M97">
        <f>F97</f>
        <v>2</v>
      </c>
      <c r="O97" t="str">
        <f>I97</f>
        <v/>
      </c>
      <c r="Q97">
        <f t="shared" si="4"/>
        <v>6.4798605117922934</v>
      </c>
      <c r="R97">
        <f t="shared" si="5"/>
        <v>1.5340246427494244E-3</v>
      </c>
      <c r="S97">
        <f>SUM(R97,R98)</f>
        <v>9.2342049643013447E-3</v>
      </c>
      <c r="T97">
        <f t="shared" si="6"/>
        <v>0.16612417080623984</v>
      </c>
      <c r="U97">
        <f t="shared" si="7"/>
        <v>-1.7950197533457455</v>
      </c>
      <c r="X97">
        <f>D97</f>
        <v>0</v>
      </c>
      <c r="Y97">
        <f>T97</f>
        <v>0.16612417080623984</v>
      </c>
    </row>
    <row r="98" spans="1:25">
      <c r="B98" s="1"/>
      <c r="C98" s="1" t="s">
        <v>86</v>
      </c>
      <c r="D98" s="1">
        <v>1</v>
      </c>
      <c r="E98" s="1"/>
      <c r="G98" s="6"/>
      <c r="I98" s="6"/>
      <c r="J98" s="6"/>
      <c r="K98" s="6"/>
      <c r="L98">
        <f>G97</f>
        <v>1</v>
      </c>
      <c r="N98">
        <f>J97</f>
        <v>1</v>
      </c>
      <c r="Q98">
        <f t="shared" si="4"/>
        <v>4.8665115320133383</v>
      </c>
      <c r="R98">
        <f t="shared" si="5"/>
        <v>7.7001803215519206E-3</v>
      </c>
      <c r="S98">
        <f>S97</f>
        <v>9.2342049643013447E-3</v>
      </c>
      <c r="T98">
        <f t="shared" si="6"/>
        <v>0.83387582919376024</v>
      </c>
      <c r="U98">
        <f t="shared" si="7"/>
        <v>-0.18167077356679068</v>
      </c>
    </row>
    <row r="99" spans="1:25">
      <c r="A99">
        <v>49</v>
      </c>
      <c r="B99" s="1" t="s">
        <v>48</v>
      </c>
      <c r="C99" s="1" t="s">
        <v>85</v>
      </c>
      <c r="D99" s="1">
        <v>0</v>
      </c>
      <c r="E99" s="1" t="s">
        <v>73</v>
      </c>
      <c r="F99" s="5">
        <v>2</v>
      </c>
      <c r="G99" s="6">
        <v>1</v>
      </c>
      <c r="I99" s="6" t="str">
        <f>IF(LEFT($E99,1)=I$1, 1, "")</f>
        <v/>
      </c>
      <c r="J99" s="6">
        <f>IF(LEFT($E99,1)=J$1, 1, "")</f>
        <v>1</v>
      </c>
      <c r="K99" s="6" t="str">
        <f>IF(LEFT($E99,1)=K$1, 1, "")</f>
        <v/>
      </c>
      <c r="M99">
        <f>F99</f>
        <v>2</v>
      </c>
      <c r="O99" t="str">
        <f>I99</f>
        <v/>
      </c>
      <c r="Q99">
        <f t="shared" si="4"/>
        <v>6.4798605117922934</v>
      </c>
      <c r="R99">
        <f t="shared" si="5"/>
        <v>1.5340246427494244E-3</v>
      </c>
      <c r="S99">
        <f>SUM(R99,R100)</f>
        <v>9.2342049643013447E-3</v>
      </c>
      <c r="T99">
        <f t="shared" si="6"/>
        <v>0.16612417080623984</v>
      </c>
      <c r="U99">
        <f t="shared" si="7"/>
        <v>-1.7950197533457455</v>
      </c>
      <c r="X99">
        <f>D99</f>
        <v>0</v>
      </c>
      <c r="Y99">
        <f>T99</f>
        <v>0.16612417080623984</v>
      </c>
    </row>
    <row r="100" spans="1:25">
      <c r="B100" s="1"/>
      <c r="C100" s="1" t="s">
        <v>86</v>
      </c>
      <c r="D100" s="1">
        <v>1</v>
      </c>
      <c r="E100" s="1"/>
      <c r="G100" s="6"/>
      <c r="I100" s="6"/>
      <c r="J100" s="6"/>
      <c r="K100" s="6"/>
      <c r="L100">
        <f>G99</f>
        <v>1</v>
      </c>
      <c r="N100">
        <f>J99</f>
        <v>1</v>
      </c>
      <c r="Q100">
        <f t="shared" si="4"/>
        <v>4.8665115320133383</v>
      </c>
      <c r="R100">
        <f t="shared" si="5"/>
        <v>7.7001803215519206E-3</v>
      </c>
      <c r="S100">
        <f>S99</f>
        <v>9.2342049643013447E-3</v>
      </c>
      <c r="T100">
        <f t="shared" si="6"/>
        <v>0.83387582919376024</v>
      </c>
      <c r="U100">
        <f t="shared" si="7"/>
        <v>-0.18167077356679068</v>
      </c>
    </row>
    <row r="101" spans="1:25">
      <c r="A101">
        <v>50</v>
      </c>
      <c r="B101" s="1" t="s">
        <v>49</v>
      </c>
      <c r="C101" s="1" t="s">
        <v>85</v>
      </c>
      <c r="D101" s="1">
        <v>0</v>
      </c>
      <c r="E101" s="1" t="s">
        <v>73</v>
      </c>
      <c r="F101" s="5">
        <v>2</v>
      </c>
      <c r="G101" s="6">
        <v>1</v>
      </c>
      <c r="I101" s="6" t="str">
        <f>IF(LEFT($E101,1)=I$1, 1, "")</f>
        <v/>
      </c>
      <c r="J101" s="6">
        <f>IF(LEFT($E101,1)=J$1, 1, "")</f>
        <v>1</v>
      </c>
      <c r="K101" s="6" t="str">
        <f>IF(LEFT($E101,1)=K$1, 1, "")</f>
        <v/>
      </c>
      <c r="M101">
        <f>F101</f>
        <v>2</v>
      </c>
      <c r="O101" t="str">
        <f>I101</f>
        <v/>
      </c>
      <c r="Q101">
        <f t="shared" si="4"/>
        <v>6.4798605117922934</v>
      </c>
      <c r="R101">
        <f t="shared" si="5"/>
        <v>1.5340246427494244E-3</v>
      </c>
      <c r="S101">
        <f>SUM(R101,R102)</f>
        <v>9.2342049643013447E-3</v>
      </c>
      <c r="T101">
        <f t="shared" si="6"/>
        <v>0.16612417080623984</v>
      </c>
      <c r="U101">
        <f t="shared" si="7"/>
        <v>-1.7950197533457455</v>
      </c>
      <c r="X101">
        <f>D101</f>
        <v>0</v>
      </c>
      <c r="Y101">
        <f>T101</f>
        <v>0.16612417080623984</v>
      </c>
    </row>
    <row r="102" spans="1:25">
      <c r="B102" s="1"/>
      <c r="C102" s="1" t="s">
        <v>86</v>
      </c>
      <c r="D102" s="1">
        <v>1</v>
      </c>
      <c r="E102" s="1"/>
      <c r="G102" s="6"/>
      <c r="I102" s="6"/>
      <c r="J102" s="6"/>
      <c r="K102" s="6"/>
      <c r="L102">
        <f>G101</f>
        <v>1</v>
      </c>
      <c r="N102">
        <f>J101</f>
        <v>1</v>
      </c>
      <c r="Q102">
        <f t="shared" si="4"/>
        <v>4.8665115320133383</v>
      </c>
      <c r="R102">
        <f t="shared" si="5"/>
        <v>7.7001803215519206E-3</v>
      </c>
      <c r="S102">
        <f>S101</f>
        <v>9.2342049643013447E-3</v>
      </c>
      <c r="T102">
        <f t="shared" si="6"/>
        <v>0.83387582919376024</v>
      </c>
      <c r="U102">
        <f t="shared" si="7"/>
        <v>-0.18167077356679068</v>
      </c>
    </row>
    <row r="103" spans="1:25">
      <c r="A103">
        <v>51</v>
      </c>
      <c r="B103" s="1" t="s">
        <v>50</v>
      </c>
      <c r="C103" s="1" t="s">
        <v>85</v>
      </c>
      <c r="D103" s="1">
        <v>0</v>
      </c>
      <c r="E103" s="1" t="s">
        <v>73</v>
      </c>
      <c r="F103" s="5">
        <v>2</v>
      </c>
      <c r="G103" s="6">
        <v>1</v>
      </c>
      <c r="I103" s="6" t="str">
        <f>IF(LEFT($E103,1)=I$1, 1, "")</f>
        <v/>
      </c>
      <c r="J103" s="6">
        <f>IF(LEFT($E103,1)=J$1, 1, "")</f>
        <v>1</v>
      </c>
      <c r="K103" s="6" t="str">
        <f>IF(LEFT($E103,1)=K$1, 1, "")</f>
        <v/>
      </c>
      <c r="M103">
        <f>F103</f>
        <v>2</v>
      </c>
      <c r="O103" t="str">
        <f>I103</f>
        <v/>
      </c>
      <c r="Q103">
        <f t="shared" si="4"/>
        <v>6.4798605117922934</v>
      </c>
      <c r="R103">
        <f t="shared" si="5"/>
        <v>1.5340246427494244E-3</v>
      </c>
      <c r="S103">
        <f>SUM(R103,R104)</f>
        <v>9.2342049643013447E-3</v>
      </c>
      <c r="T103">
        <f t="shared" si="6"/>
        <v>0.16612417080623984</v>
      </c>
      <c r="U103">
        <f t="shared" si="7"/>
        <v>-1.7950197533457455</v>
      </c>
      <c r="X103">
        <f>D103</f>
        <v>0</v>
      </c>
      <c r="Y103">
        <f>T103</f>
        <v>0.16612417080623984</v>
      </c>
    </row>
    <row r="104" spans="1:25">
      <c r="B104" s="1"/>
      <c r="C104" s="1" t="s">
        <v>86</v>
      </c>
      <c r="D104" s="1">
        <v>1</v>
      </c>
      <c r="E104" s="1"/>
      <c r="G104" s="6"/>
      <c r="I104" s="6"/>
      <c r="J104" s="6"/>
      <c r="K104" s="6"/>
      <c r="L104">
        <f>G103</f>
        <v>1</v>
      </c>
      <c r="N104">
        <f>J103</f>
        <v>1</v>
      </c>
      <c r="Q104">
        <f t="shared" si="4"/>
        <v>4.8665115320133383</v>
      </c>
      <c r="R104">
        <f t="shared" si="5"/>
        <v>7.7001803215519206E-3</v>
      </c>
      <c r="S104">
        <f>S103</f>
        <v>9.2342049643013447E-3</v>
      </c>
      <c r="T104">
        <f t="shared" si="6"/>
        <v>0.83387582919376024</v>
      </c>
      <c r="U104">
        <f t="shared" si="7"/>
        <v>-0.18167077356679068</v>
      </c>
    </row>
    <row r="105" spans="1:25">
      <c r="A105">
        <v>52</v>
      </c>
      <c r="B105" s="1" t="s">
        <v>51</v>
      </c>
      <c r="C105" s="1" t="s">
        <v>85</v>
      </c>
      <c r="D105" s="1">
        <v>0</v>
      </c>
      <c r="E105" s="1" t="s">
        <v>76</v>
      </c>
      <c r="F105" s="5">
        <v>3</v>
      </c>
      <c r="G105" s="6">
        <v>1</v>
      </c>
      <c r="I105" s="6" t="str">
        <f>IF(LEFT($E105,1)=I$1, 1, "")</f>
        <v/>
      </c>
      <c r="J105" s="6">
        <f>IF(LEFT($E105,1)=J$1, 1, "")</f>
        <v>1</v>
      </c>
      <c r="K105" s="6" t="str">
        <f>IF(LEFT($E105,1)=K$1, 1, "")</f>
        <v/>
      </c>
      <c r="M105">
        <f>F105</f>
        <v>3</v>
      </c>
      <c r="O105" t="str">
        <f>I105</f>
        <v/>
      </c>
      <c r="Q105">
        <f t="shared" si="4"/>
        <v>9.7197907676884405</v>
      </c>
      <c r="R105">
        <f t="shared" si="5"/>
        <v>6.0082570446807926E-5</v>
      </c>
      <c r="S105">
        <f>SUM(R105,R106)</f>
        <v>7.7602628919987288E-3</v>
      </c>
      <c r="T105">
        <f t="shared" si="6"/>
        <v>7.7423369907682459E-3</v>
      </c>
      <c r="U105">
        <f t="shared" si="7"/>
        <v>-4.861051700162478</v>
      </c>
      <c r="X105">
        <f>D105</f>
        <v>0</v>
      </c>
      <c r="Y105">
        <f>T105</f>
        <v>7.7423369907682459E-3</v>
      </c>
    </row>
    <row r="106" spans="1:25">
      <c r="B106" s="1"/>
      <c r="C106" s="1" t="s">
        <v>86</v>
      </c>
      <c r="D106" s="1">
        <v>1</v>
      </c>
      <c r="E106" s="1"/>
      <c r="G106" s="6"/>
      <c r="I106" s="6"/>
      <c r="J106" s="6"/>
      <c r="K106" s="6"/>
      <c r="L106">
        <f>G105</f>
        <v>1</v>
      </c>
      <c r="N106">
        <f>J105</f>
        <v>1</v>
      </c>
      <c r="Q106">
        <f t="shared" si="4"/>
        <v>4.8665115320133383</v>
      </c>
      <c r="R106">
        <f t="shared" si="5"/>
        <v>7.7001803215519206E-3</v>
      </c>
      <c r="S106">
        <f>S105</f>
        <v>7.7602628919987288E-3</v>
      </c>
      <c r="T106">
        <f t="shared" si="6"/>
        <v>0.99225766300923168</v>
      </c>
      <c r="U106">
        <f t="shared" si="7"/>
        <v>-7.7724644873758443E-3</v>
      </c>
    </row>
    <row r="107" spans="1:25">
      <c r="A107">
        <v>53</v>
      </c>
      <c r="B107" s="1" t="s">
        <v>52</v>
      </c>
      <c r="C107" s="1" t="s">
        <v>85</v>
      </c>
      <c r="D107" s="1">
        <v>0</v>
      </c>
      <c r="E107" s="1" t="s">
        <v>76</v>
      </c>
      <c r="F107" s="5">
        <v>3</v>
      </c>
      <c r="G107" s="6">
        <v>1</v>
      </c>
      <c r="I107" s="6" t="str">
        <f>IF(LEFT($E107,1)=I$1, 1, "")</f>
        <v/>
      </c>
      <c r="J107" s="6">
        <f>IF(LEFT($E107,1)=J$1, 1, "")</f>
        <v>1</v>
      </c>
      <c r="K107" s="6" t="str">
        <f>IF(LEFT($E107,1)=K$1, 1, "")</f>
        <v/>
      </c>
      <c r="M107">
        <f>F107</f>
        <v>3</v>
      </c>
      <c r="O107" t="str">
        <f>I107</f>
        <v/>
      </c>
      <c r="Q107">
        <f t="shared" si="4"/>
        <v>9.7197907676884405</v>
      </c>
      <c r="R107">
        <f t="shared" si="5"/>
        <v>6.0082570446807926E-5</v>
      </c>
      <c r="S107">
        <f>SUM(R107,R108)</f>
        <v>7.7602628919987288E-3</v>
      </c>
      <c r="T107">
        <f t="shared" si="6"/>
        <v>7.7423369907682459E-3</v>
      </c>
      <c r="U107">
        <f t="shared" si="7"/>
        <v>-4.861051700162478</v>
      </c>
      <c r="X107">
        <f>D107</f>
        <v>0</v>
      </c>
      <c r="Y107">
        <f>T107</f>
        <v>7.7423369907682459E-3</v>
      </c>
    </row>
    <row r="108" spans="1:25">
      <c r="B108" s="1"/>
      <c r="C108" s="1" t="s">
        <v>86</v>
      </c>
      <c r="D108" s="1">
        <v>1</v>
      </c>
      <c r="E108" s="1"/>
      <c r="G108" s="6"/>
      <c r="I108" s="6"/>
      <c r="J108" s="6"/>
      <c r="K108" s="6"/>
      <c r="L108">
        <f>G107</f>
        <v>1</v>
      </c>
      <c r="N108">
        <f>J107</f>
        <v>1</v>
      </c>
      <c r="Q108">
        <f t="shared" si="4"/>
        <v>4.8665115320133383</v>
      </c>
      <c r="R108">
        <f t="shared" si="5"/>
        <v>7.7001803215519206E-3</v>
      </c>
      <c r="S108">
        <f>S107</f>
        <v>7.7602628919987288E-3</v>
      </c>
      <c r="T108">
        <f t="shared" si="6"/>
        <v>0.99225766300923168</v>
      </c>
      <c r="U108">
        <f t="shared" si="7"/>
        <v>-7.7724644873758443E-3</v>
      </c>
    </row>
    <row r="109" spans="1:25">
      <c r="A109">
        <v>54</v>
      </c>
      <c r="B109" s="1" t="s">
        <v>53</v>
      </c>
      <c r="C109" s="1" t="s">
        <v>85</v>
      </c>
      <c r="D109" s="1">
        <v>0</v>
      </c>
      <c r="E109" s="1" t="s">
        <v>76</v>
      </c>
      <c r="F109" s="5">
        <v>3</v>
      </c>
      <c r="G109" s="6">
        <v>1</v>
      </c>
      <c r="I109" s="6" t="str">
        <f>IF(LEFT($E109,1)=I$1, 1, "")</f>
        <v/>
      </c>
      <c r="J109" s="6">
        <f>IF(LEFT($E109,1)=J$1, 1, "")</f>
        <v>1</v>
      </c>
      <c r="K109" s="6" t="str">
        <f>IF(LEFT($E109,1)=K$1, 1, "")</f>
        <v/>
      </c>
      <c r="M109">
        <f>F109</f>
        <v>3</v>
      </c>
      <c r="O109" t="str">
        <f>I109</f>
        <v/>
      </c>
      <c r="Q109">
        <f t="shared" si="4"/>
        <v>9.7197907676884405</v>
      </c>
      <c r="R109">
        <f t="shared" si="5"/>
        <v>6.0082570446807926E-5</v>
      </c>
      <c r="S109">
        <f>SUM(R109,R110)</f>
        <v>7.7602628919987288E-3</v>
      </c>
      <c r="T109">
        <f t="shared" si="6"/>
        <v>7.7423369907682459E-3</v>
      </c>
      <c r="U109">
        <f t="shared" si="7"/>
        <v>-4.861051700162478</v>
      </c>
      <c r="X109">
        <f>D109</f>
        <v>0</v>
      </c>
      <c r="Y109">
        <f>T109</f>
        <v>7.7423369907682459E-3</v>
      </c>
    </row>
    <row r="110" spans="1:25">
      <c r="B110" s="1"/>
      <c r="C110" s="1" t="s">
        <v>86</v>
      </c>
      <c r="D110" s="1">
        <v>1</v>
      </c>
      <c r="E110" s="1"/>
      <c r="G110" s="6"/>
      <c r="I110" s="6"/>
      <c r="J110" s="6"/>
      <c r="K110" s="6"/>
      <c r="L110">
        <f>G109</f>
        <v>1</v>
      </c>
      <c r="N110">
        <f>J109</f>
        <v>1</v>
      </c>
      <c r="Q110">
        <f t="shared" si="4"/>
        <v>4.8665115320133383</v>
      </c>
      <c r="R110">
        <f t="shared" si="5"/>
        <v>7.7001803215519206E-3</v>
      </c>
      <c r="S110">
        <f>S109</f>
        <v>7.7602628919987288E-3</v>
      </c>
      <c r="T110">
        <f t="shared" si="6"/>
        <v>0.99225766300923168</v>
      </c>
      <c r="U110">
        <f t="shared" si="7"/>
        <v>-7.7724644873758443E-3</v>
      </c>
    </row>
    <row r="111" spans="1:25">
      <c r="A111">
        <v>55</v>
      </c>
      <c r="B111" s="1" t="s">
        <v>54</v>
      </c>
      <c r="C111" s="1" t="s">
        <v>85</v>
      </c>
      <c r="D111" s="1">
        <v>0</v>
      </c>
      <c r="E111" s="1" t="s">
        <v>76</v>
      </c>
      <c r="F111" s="5">
        <v>3</v>
      </c>
      <c r="G111" s="6">
        <v>1</v>
      </c>
      <c r="I111" s="6" t="str">
        <f>IF(LEFT($E111,1)=I$1, 1, "")</f>
        <v/>
      </c>
      <c r="J111" s="6">
        <f>IF(LEFT($E111,1)=J$1, 1, "")</f>
        <v>1</v>
      </c>
      <c r="K111" s="6" t="str">
        <f>IF(LEFT($E111,1)=K$1, 1, "")</f>
        <v/>
      </c>
      <c r="M111">
        <f>F111</f>
        <v>3</v>
      </c>
      <c r="O111" t="str">
        <f>I111</f>
        <v/>
      </c>
      <c r="Q111">
        <f t="shared" si="4"/>
        <v>9.7197907676884405</v>
      </c>
      <c r="R111">
        <f t="shared" si="5"/>
        <v>6.0082570446807926E-5</v>
      </c>
      <c r="S111">
        <f>SUM(R111,R112)</f>
        <v>7.7602628919987288E-3</v>
      </c>
      <c r="T111">
        <f t="shared" si="6"/>
        <v>7.7423369907682459E-3</v>
      </c>
      <c r="U111">
        <f t="shared" si="7"/>
        <v>-4.861051700162478</v>
      </c>
      <c r="X111">
        <f>D111</f>
        <v>0</v>
      </c>
      <c r="Y111">
        <f>T111</f>
        <v>7.7423369907682459E-3</v>
      </c>
    </row>
    <row r="112" spans="1:25">
      <c r="B112" s="1"/>
      <c r="C112" s="1" t="s">
        <v>86</v>
      </c>
      <c r="D112" s="1">
        <v>1</v>
      </c>
      <c r="E112" s="1"/>
      <c r="G112" s="6"/>
      <c r="I112" s="6"/>
      <c r="J112" s="6"/>
      <c r="K112" s="6"/>
      <c r="L112">
        <f>G111</f>
        <v>1</v>
      </c>
      <c r="N112">
        <f>J111</f>
        <v>1</v>
      </c>
      <c r="Q112">
        <f t="shared" si="4"/>
        <v>4.8665115320133383</v>
      </c>
      <c r="R112">
        <f t="shared" si="5"/>
        <v>7.7001803215519206E-3</v>
      </c>
      <c r="S112">
        <f>S111</f>
        <v>7.7602628919987288E-3</v>
      </c>
      <c r="T112">
        <f t="shared" si="6"/>
        <v>0.99225766300923168</v>
      </c>
      <c r="U112">
        <f t="shared" si="7"/>
        <v>-7.7724644873758443E-3</v>
      </c>
    </row>
    <row r="113" spans="1:25">
      <c r="A113">
        <v>56</v>
      </c>
      <c r="B113" s="1" t="s">
        <v>55</v>
      </c>
      <c r="C113" s="1" t="s">
        <v>85</v>
      </c>
      <c r="D113" s="1">
        <v>0</v>
      </c>
      <c r="E113" s="1" t="s">
        <v>76</v>
      </c>
      <c r="F113" s="5">
        <v>3</v>
      </c>
      <c r="G113" s="6">
        <v>1</v>
      </c>
      <c r="I113" s="6" t="str">
        <f>IF(LEFT($E113,1)=I$1, 1, "")</f>
        <v/>
      </c>
      <c r="J113" s="6">
        <f>IF(LEFT($E113,1)=J$1, 1, "")</f>
        <v>1</v>
      </c>
      <c r="K113" s="6" t="str">
        <f>IF(LEFT($E113,1)=K$1, 1, "")</f>
        <v/>
      </c>
      <c r="M113">
        <f>F113</f>
        <v>3</v>
      </c>
      <c r="O113" t="str">
        <f>I113</f>
        <v/>
      </c>
      <c r="Q113">
        <f t="shared" si="4"/>
        <v>9.7197907676884405</v>
      </c>
      <c r="R113">
        <f t="shared" si="5"/>
        <v>6.0082570446807926E-5</v>
      </c>
      <c r="S113">
        <f>SUM(R113,R114)</f>
        <v>7.7602628919987288E-3</v>
      </c>
      <c r="T113">
        <f t="shared" si="6"/>
        <v>7.7423369907682459E-3</v>
      </c>
      <c r="U113">
        <f t="shared" si="7"/>
        <v>-4.861051700162478</v>
      </c>
      <c r="X113">
        <f>D113</f>
        <v>0</v>
      </c>
      <c r="Y113">
        <f>T113</f>
        <v>7.7423369907682459E-3</v>
      </c>
    </row>
    <row r="114" spans="1:25">
      <c r="B114" s="1"/>
      <c r="C114" s="1" t="s">
        <v>86</v>
      </c>
      <c r="D114" s="1">
        <v>1</v>
      </c>
      <c r="E114" s="1"/>
      <c r="G114" s="6"/>
      <c r="I114" s="6"/>
      <c r="J114" s="6"/>
      <c r="K114" s="6"/>
      <c r="L114">
        <f>G113</f>
        <v>1</v>
      </c>
      <c r="N114">
        <f>J113</f>
        <v>1</v>
      </c>
      <c r="Q114">
        <f t="shared" si="4"/>
        <v>4.8665115320133383</v>
      </c>
      <c r="R114">
        <f t="shared" si="5"/>
        <v>7.7001803215519206E-3</v>
      </c>
      <c r="S114">
        <f>S113</f>
        <v>7.7602628919987288E-3</v>
      </c>
      <c r="T114">
        <f t="shared" si="6"/>
        <v>0.99225766300923168</v>
      </c>
      <c r="U114">
        <f t="shared" si="7"/>
        <v>-7.7724644873758443E-3</v>
      </c>
    </row>
    <row r="115" spans="1:25">
      <c r="A115">
        <v>57</v>
      </c>
      <c r="B115" s="1" t="s">
        <v>56</v>
      </c>
      <c r="C115" s="1" t="s">
        <v>85</v>
      </c>
      <c r="D115" s="1">
        <v>0</v>
      </c>
      <c r="E115" s="1" t="s">
        <v>76</v>
      </c>
      <c r="F115" s="5">
        <v>3</v>
      </c>
      <c r="G115" s="6">
        <v>1</v>
      </c>
      <c r="I115" s="6" t="str">
        <f>IF(LEFT($E115,1)=I$1, 1, "")</f>
        <v/>
      </c>
      <c r="J115" s="6">
        <f>IF(LEFT($E115,1)=J$1, 1, "")</f>
        <v>1</v>
      </c>
      <c r="K115" s="6" t="str">
        <f>IF(LEFT($E115,1)=K$1, 1, "")</f>
        <v/>
      </c>
      <c r="M115">
        <f>F115</f>
        <v>3</v>
      </c>
      <c r="O115" t="str">
        <f>I115</f>
        <v/>
      </c>
      <c r="Q115">
        <f t="shared" si="4"/>
        <v>9.7197907676884405</v>
      </c>
      <c r="R115">
        <f t="shared" si="5"/>
        <v>6.0082570446807926E-5</v>
      </c>
      <c r="S115">
        <f>SUM(R115,R116)</f>
        <v>7.7602628919987288E-3</v>
      </c>
      <c r="T115">
        <f t="shared" si="6"/>
        <v>7.7423369907682459E-3</v>
      </c>
      <c r="U115">
        <f t="shared" si="7"/>
        <v>-4.861051700162478</v>
      </c>
      <c r="X115">
        <f>D115</f>
        <v>0</v>
      </c>
      <c r="Y115">
        <f>T115</f>
        <v>7.7423369907682459E-3</v>
      </c>
    </row>
    <row r="116" spans="1:25">
      <c r="B116" s="1"/>
      <c r="C116" s="1" t="s">
        <v>86</v>
      </c>
      <c r="D116" s="1">
        <v>1</v>
      </c>
      <c r="E116" s="1"/>
      <c r="G116" s="6"/>
      <c r="I116" s="6"/>
      <c r="J116" s="6"/>
      <c r="K116" s="6"/>
      <c r="L116">
        <f>G115</f>
        <v>1</v>
      </c>
      <c r="N116">
        <f>J115</f>
        <v>1</v>
      </c>
      <c r="Q116">
        <f t="shared" si="4"/>
        <v>4.8665115320133383</v>
      </c>
      <c r="R116">
        <f t="shared" si="5"/>
        <v>7.7001803215519206E-3</v>
      </c>
      <c r="S116">
        <f>S115</f>
        <v>7.7602628919987288E-3</v>
      </c>
      <c r="T116">
        <f t="shared" si="6"/>
        <v>0.99225766300923168</v>
      </c>
      <c r="U116">
        <f t="shared" si="7"/>
        <v>-7.7724644873758443E-3</v>
      </c>
    </row>
    <row r="117" spans="1:25">
      <c r="A117">
        <v>58</v>
      </c>
      <c r="B117" s="1" t="s">
        <v>57</v>
      </c>
      <c r="C117" s="1" t="s">
        <v>85</v>
      </c>
      <c r="D117" s="1">
        <v>0</v>
      </c>
      <c r="E117" s="1" t="s">
        <v>77</v>
      </c>
      <c r="F117" s="5">
        <v>4</v>
      </c>
      <c r="G117" s="6">
        <v>2</v>
      </c>
      <c r="I117" s="6" t="str">
        <f>IF(LEFT($E117,1)=I$1, 1, "")</f>
        <v/>
      </c>
      <c r="J117" s="6">
        <f>IF(LEFT($E117,1)=J$1, 1, "")</f>
        <v>1</v>
      </c>
      <c r="K117" s="6" t="str">
        <f>IF(LEFT($E117,1)=K$1, 1, "")</f>
        <v/>
      </c>
      <c r="M117">
        <f>F117</f>
        <v>4</v>
      </c>
      <c r="O117" t="str">
        <f>I117</f>
        <v/>
      </c>
      <c r="Q117">
        <f t="shared" si="4"/>
        <v>12.959721023584587</v>
      </c>
      <c r="R117">
        <f t="shared" si="5"/>
        <v>2.353231604562499E-6</v>
      </c>
      <c r="S117">
        <f>SUM(R117,R118)</f>
        <v>1.1594483153927435E-4</v>
      </c>
      <c r="T117">
        <f t="shared" si="6"/>
        <v>2.0296131990716476E-2</v>
      </c>
      <c r="U117">
        <f t="shared" si="7"/>
        <v>-3.8973249534191288</v>
      </c>
      <c r="X117">
        <f>D117</f>
        <v>0</v>
      </c>
      <c r="Y117">
        <f>T117</f>
        <v>2.0296131990716476E-2</v>
      </c>
    </row>
    <row r="118" spans="1:25">
      <c r="B118" s="1"/>
      <c r="C118" s="1" t="s">
        <v>86</v>
      </c>
      <c r="D118" s="1">
        <v>1</v>
      </c>
      <c r="E118" s="1"/>
      <c r="G118" s="6"/>
      <c r="I118" s="6"/>
      <c r="J118" s="6"/>
      <c r="K118" s="6"/>
      <c r="L118">
        <f>G117</f>
        <v>2</v>
      </c>
      <c r="N118">
        <f>J117</f>
        <v>1</v>
      </c>
      <c r="Q118">
        <f t="shared" si="4"/>
        <v>9.0829009986479239</v>
      </c>
      <c r="R118">
        <f t="shared" si="5"/>
        <v>1.1359159993471186E-4</v>
      </c>
      <c r="S118">
        <f>S117</f>
        <v>1.1594483153927435E-4</v>
      </c>
      <c r="T118">
        <f t="shared" si="6"/>
        <v>0.97970386800928355</v>
      </c>
      <c r="U118">
        <f t="shared" si="7"/>
        <v>-2.0504928482466444E-2</v>
      </c>
    </row>
    <row r="119" spans="1:25">
      <c r="A119">
        <v>59</v>
      </c>
      <c r="B119" s="1" t="s">
        <v>58</v>
      </c>
      <c r="C119" s="1" t="s">
        <v>85</v>
      </c>
      <c r="D119" s="1">
        <v>0</v>
      </c>
      <c r="E119" s="1" t="s">
        <v>78</v>
      </c>
      <c r="F119" s="5">
        <v>4</v>
      </c>
      <c r="G119" s="6">
        <v>1</v>
      </c>
      <c r="I119" s="6" t="str">
        <f t="shared" ref="I119:K119" si="8">IF(LEFT($E119,1)=I$1, 1, "")</f>
        <v/>
      </c>
      <c r="J119" s="6">
        <f t="shared" si="8"/>
        <v>1</v>
      </c>
      <c r="K119" s="6" t="str">
        <f t="shared" si="8"/>
        <v/>
      </c>
      <c r="M119">
        <f>F119</f>
        <v>4</v>
      </c>
      <c r="O119" t="str">
        <f>I119</f>
        <v/>
      </c>
      <c r="Q119">
        <f t="shared" si="4"/>
        <v>12.959721023584587</v>
      </c>
      <c r="R119">
        <f t="shared" si="5"/>
        <v>2.353231604562499E-6</v>
      </c>
      <c r="S119">
        <f>SUM(R119,R120)</f>
        <v>7.7025335531564834E-3</v>
      </c>
      <c r="T119">
        <f t="shared" si="6"/>
        <v>3.0551396995838454E-4</v>
      </c>
      <c r="U119">
        <f t="shared" si="7"/>
        <v>-8.0935150522201074</v>
      </c>
      <c r="X119">
        <f>D119</f>
        <v>0</v>
      </c>
      <c r="Y119">
        <f>T119</f>
        <v>3.0551396995838454E-4</v>
      </c>
    </row>
    <row r="120" spans="1:25">
      <c r="C120" s="1" t="s">
        <v>86</v>
      </c>
      <c r="D120" s="1">
        <v>1</v>
      </c>
      <c r="I120" s="6"/>
      <c r="J120" s="6"/>
      <c r="K120" s="6"/>
      <c r="L120">
        <f>G119</f>
        <v>1</v>
      </c>
      <c r="N120">
        <f>J119</f>
        <v>1</v>
      </c>
      <c r="Q120">
        <f t="shared" si="4"/>
        <v>4.8665115320133383</v>
      </c>
      <c r="R120">
        <f t="shared" si="5"/>
        <v>7.7001803215519206E-3</v>
      </c>
      <c r="S120">
        <f>S119</f>
        <v>7.7025335531564834E-3</v>
      </c>
      <c r="T120">
        <f t="shared" si="6"/>
        <v>0.99969448603004152</v>
      </c>
      <c r="U120">
        <f t="shared" si="7"/>
        <v>-3.0556064885901472E-4</v>
      </c>
    </row>
  </sheetData>
  <phoneticPr fontId="7" type="noConversion"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Modeling - me</vt:lpstr>
      <vt:lpstr>Modeling - class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2019-05-21T22:09:13Z</dcterms:modified>
</cp:coreProperties>
</file>