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Bruce" sheetId="1" r:id="rId1"/>
  </sheets>
  <definedNames>
    <definedName name="solver_adj" localSheetId="0" hidden="1">Bruce!$E$2:$N$2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Bruce!$E$2:$N$2</definedName>
    <definedName name="solver_lhs2" localSheetId="0" hidden="1">Bruce!$E$2:$N$2</definedName>
    <definedName name="solver_lhs3" localSheetId="0" hidden="1">Bruce!$F$2:$G$2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Bruce!$T$3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3</definedName>
    <definedName name="solver_rel3" localSheetId="0" hidden="1">3</definedName>
    <definedName name="solver_rhs1" localSheetId="0" hidden="1">100</definedName>
    <definedName name="solver_rhs2" localSheetId="0" hidden="1">-100</definedName>
    <definedName name="solver_rhs3" localSheetId="0" hidden="1">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0" i="1" l="1"/>
  <c r="P20" i="1" s="1"/>
  <c r="O19" i="1"/>
  <c r="P19" i="1" s="1"/>
  <c r="O18" i="1"/>
  <c r="P18" i="1" s="1"/>
  <c r="O17" i="1"/>
  <c r="P17" i="1" s="1"/>
  <c r="O16" i="1"/>
  <c r="P16" i="1" s="1"/>
  <c r="O15" i="1"/>
  <c r="P15" i="1" s="1"/>
  <c r="O14" i="1"/>
  <c r="P14" i="1" s="1"/>
  <c r="O13" i="1"/>
  <c r="P13" i="1" s="1"/>
  <c r="O12" i="1"/>
  <c r="P12" i="1" s="1"/>
  <c r="O11" i="1"/>
  <c r="P11" i="1" s="1"/>
  <c r="O10" i="1"/>
  <c r="P10" i="1" s="1"/>
  <c r="O9" i="1"/>
  <c r="P9" i="1" s="1"/>
  <c r="O8" i="1"/>
  <c r="P8" i="1" s="1"/>
  <c r="O7" i="1"/>
  <c r="P7" i="1" s="1"/>
  <c r="O6" i="1"/>
  <c r="P6" i="1" s="1"/>
  <c r="O5" i="1"/>
  <c r="P5" i="1" s="1"/>
  <c r="O4" i="1"/>
  <c r="P4" i="1" s="1"/>
  <c r="O3" i="1"/>
  <c r="P3" i="1" s="1"/>
  <c r="Q13" i="1" l="1"/>
  <c r="Q14" i="1" s="1"/>
  <c r="R14" i="1" s="1"/>
  <c r="S14" i="1" s="1"/>
  <c r="Q11" i="1"/>
  <c r="Q12" i="1" s="1"/>
  <c r="R12" i="1" s="1"/>
  <c r="S12" i="1" s="1"/>
  <c r="Q19" i="1"/>
  <c r="Q20" i="1" s="1"/>
  <c r="R20" i="1" s="1"/>
  <c r="S20" i="1" s="1"/>
  <c r="Q6" i="1"/>
  <c r="Q7" i="1" s="1"/>
  <c r="Q8" i="1" s="1"/>
  <c r="R8" i="1" s="1"/>
  <c r="S8" i="1" s="1"/>
  <c r="Q3" i="1"/>
  <c r="Q4" i="1" s="1"/>
  <c r="Q9" i="1"/>
  <c r="Q10" i="1" s="1"/>
  <c r="R10" i="1" s="1"/>
  <c r="S10" i="1" s="1"/>
  <c r="Q17" i="1"/>
  <c r="Q18" i="1" s="1"/>
  <c r="R18" i="1" s="1"/>
  <c r="S18" i="1" s="1"/>
  <c r="Q15" i="1"/>
  <c r="Q16" i="1" s="1"/>
  <c r="R16" i="1" s="1"/>
  <c r="S16" i="1" s="1"/>
  <c r="R13" i="1" l="1"/>
  <c r="S13" i="1" s="1"/>
  <c r="R6" i="1"/>
  <c r="S6" i="1" s="1"/>
  <c r="R11" i="1"/>
  <c r="S11" i="1" s="1"/>
  <c r="R15" i="1"/>
  <c r="S15" i="1" s="1"/>
  <c r="R19" i="1"/>
  <c r="S19" i="1" s="1"/>
  <c r="R7" i="1"/>
  <c r="S7" i="1" s="1"/>
  <c r="R9" i="1"/>
  <c r="S9" i="1" s="1"/>
  <c r="Q5" i="1"/>
  <c r="R5" i="1" s="1"/>
  <c r="S5" i="1" s="1"/>
  <c r="R4" i="1"/>
  <c r="S4" i="1" s="1"/>
  <c r="R3" i="1"/>
  <c r="S3" i="1" s="1"/>
  <c r="R17" i="1"/>
  <c r="S17" i="1" s="1"/>
  <c r="T3" i="1" l="1"/>
</calcChain>
</file>

<file path=xl/sharedStrings.xml><?xml version="1.0" encoding="utf-8"?>
<sst xmlns="http://schemas.openxmlformats.org/spreadsheetml/2006/main" count="50" uniqueCount="38">
  <si>
    <t>Simple harmony</t>
  </si>
  <si>
    <t>I i</t>
  </si>
  <si>
    <t>i i</t>
  </si>
  <si>
    <t>I I</t>
  </si>
  <si>
    <t>BeGood</t>
  </si>
  <si>
    <t>Ident + -</t>
  </si>
  <si>
    <t>Ident - +</t>
  </si>
  <si>
    <t>Spread Distal(i, +)</t>
  </si>
  <si>
    <t>Spread Local(^, -)</t>
  </si>
  <si>
    <t>Spread Local(a, -)</t>
  </si>
  <si>
    <t>Spread Distal(a, -)</t>
  </si>
  <si>
    <t>No inverse harmony</t>
  </si>
  <si>
    <t>i I</t>
  </si>
  <si>
    <t>^ not trigger</t>
  </si>
  <si>
    <t>Spread Distal(^, -)</t>
  </si>
  <si>
    <t>I ^ ^</t>
  </si>
  <si>
    <t>i ^ ^</t>
  </si>
  <si>
    <t>a not trigger</t>
  </si>
  <si>
    <t>I a a</t>
  </si>
  <si>
    <t>i a a</t>
  </si>
  <si>
    <t>a transparent</t>
  </si>
  <si>
    <t>I a i</t>
  </si>
  <si>
    <t>i a i</t>
  </si>
  <si>
    <t>I a a i</t>
  </si>
  <si>
    <t>i a a i</t>
  </si>
  <si>
    <t>^ opaque</t>
  </si>
  <si>
    <t>I ^ i</t>
  </si>
  <si>
    <t>i ^ i</t>
  </si>
  <si>
    <t>I ^ ^ i</t>
  </si>
  <si>
    <t>i ^ ^ i</t>
  </si>
  <si>
    <t>H</t>
  </si>
  <si>
    <t>eH</t>
  </si>
  <si>
    <t>Z</t>
  </si>
  <si>
    <t>p</t>
  </si>
  <si>
    <t>ln p</t>
  </si>
  <si>
    <t>L</t>
  </si>
  <si>
    <t>Spread L Local(i, +)</t>
  </si>
  <si>
    <t>Dir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</si>
</sst>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/>
    <xf numFmtId="167" fontId="2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tabSelected="1" workbookViewId="0">
      <selection activeCell="H2" sqref="H2"/>
    </sheetView>
  </sheetViews>
  <sheetFormatPr defaultRowHeight="15" x14ac:dyDescent="0.25"/>
  <cols>
    <col min="1" max="1" width="19.140625" bestFit="1" customWidth="1"/>
    <col min="5" max="8" width="9.140625" style="7"/>
    <col min="9" max="9" width="17.5703125" style="7" bestFit="1" customWidth="1"/>
    <col min="10" max="10" width="16.7109375" style="7" bestFit="1" customWidth="1"/>
    <col min="11" max="11" width="16.28515625" style="7" bestFit="1" customWidth="1"/>
    <col min="12" max="12" width="17.28515625" style="7" bestFit="1" customWidth="1"/>
    <col min="13" max="13" width="16.28515625" style="7" bestFit="1" customWidth="1"/>
    <col min="14" max="14" width="16.85546875" style="7" bestFit="1" customWidth="1"/>
    <col min="15" max="15" width="6.5703125" customWidth="1"/>
    <col min="16" max="16" width="7.5703125" customWidth="1"/>
    <col min="17" max="17" width="8" customWidth="1"/>
    <col min="18" max="18" width="7.7109375" customWidth="1"/>
    <col min="19" max="19" width="8.85546875" customWidth="1"/>
    <col min="20" max="20" width="9.140625" customWidth="1"/>
  </cols>
  <sheetData>
    <row r="1" spans="1:20" x14ac:dyDescent="0.25">
      <c r="E1" s="7" t="s">
        <v>4</v>
      </c>
      <c r="F1" s="7" t="s">
        <v>5</v>
      </c>
      <c r="G1" s="7" t="s">
        <v>6</v>
      </c>
      <c r="H1" s="7" t="s">
        <v>37</v>
      </c>
      <c r="I1" s="7" t="s">
        <v>36</v>
      </c>
      <c r="J1" s="7" t="s">
        <v>7</v>
      </c>
      <c r="K1" s="7" t="s">
        <v>8</v>
      </c>
      <c r="L1" s="7" t="s">
        <v>14</v>
      </c>
      <c r="M1" s="7" t="s">
        <v>9</v>
      </c>
      <c r="N1" s="7" t="s">
        <v>10</v>
      </c>
    </row>
    <row r="2" spans="1:20" x14ac:dyDescent="0.25">
      <c r="E2" s="12">
        <v>100</v>
      </c>
      <c r="F2" s="12">
        <v>100</v>
      </c>
      <c r="G2" s="12">
        <v>7.9804515622691312</v>
      </c>
      <c r="H2" s="12">
        <v>100</v>
      </c>
      <c r="I2" s="12">
        <v>-24.454869704052097</v>
      </c>
      <c r="J2" s="12">
        <v>-29.330402564917708</v>
      </c>
      <c r="K2" s="12">
        <v>-37.813063418689914</v>
      </c>
      <c r="L2" s="12">
        <v>-6.3999984135127734</v>
      </c>
      <c r="M2" s="12">
        <v>0</v>
      </c>
      <c r="N2" s="12">
        <v>0</v>
      </c>
      <c r="O2" t="s">
        <v>30</v>
      </c>
      <c r="P2" t="s">
        <v>31</v>
      </c>
      <c r="Q2" t="s">
        <v>32</v>
      </c>
      <c r="R2" t="s">
        <v>33</v>
      </c>
      <c r="S2" t="s">
        <v>34</v>
      </c>
      <c r="T2" t="s">
        <v>35</v>
      </c>
    </row>
    <row r="3" spans="1:20" s="2" customFormat="1" x14ac:dyDescent="0.25">
      <c r="A3" s="1" t="s">
        <v>0</v>
      </c>
      <c r="B3" s="2" t="s">
        <v>1</v>
      </c>
      <c r="C3" s="2" t="s">
        <v>2</v>
      </c>
      <c r="D3" s="2">
        <v>1</v>
      </c>
      <c r="E3" s="8"/>
      <c r="F3" s="8"/>
      <c r="G3" s="8">
        <v>1</v>
      </c>
      <c r="H3" s="8"/>
      <c r="I3" s="8">
        <v>1</v>
      </c>
      <c r="J3" s="8">
        <v>1</v>
      </c>
      <c r="K3" s="8"/>
      <c r="L3" s="8"/>
      <c r="M3" s="8"/>
      <c r="N3" s="8"/>
      <c r="O3" s="1">
        <f>SUMPRODUCT(E$2:N$2,E3:N3)</f>
        <v>-45.804820706700674</v>
      </c>
      <c r="P3" s="1">
        <f>EXP(-O3)</f>
        <v>7.8123353513544368E+19</v>
      </c>
      <c r="Q3" s="1">
        <f>SUM(P3:P5)</f>
        <v>7.8123353513544368E+19</v>
      </c>
      <c r="R3" s="1">
        <f>P3/Q3</f>
        <v>1</v>
      </c>
      <c r="S3" s="1">
        <f>LN(R3)</f>
        <v>0</v>
      </c>
      <c r="T3" s="11">
        <f>SUMPRODUCT(D3:D20,S3:S20)</f>
        <v>-3.4209830685424345E-4</v>
      </c>
    </row>
    <row r="4" spans="1:20" s="6" customFormat="1" x14ac:dyDescent="0.25">
      <c r="A4" s="5"/>
      <c r="C4" s="6" t="s">
        <v>1</v>
      </c>
      <c r="E4" s="9"/>
      <c r="F4" s="9"/>
      <c r="G4" s="9"/>
      <c r="H4" s="9"/>
      <c r="I4" s="9"/>
      <c r="J4" s="9"/>
      <c r="K4" s="9"/>
      <c r="L4" s="9"/>
      <c r="M4" s="9"/>
      <c r="N4" s="9"/>
      <c r="O4" s="5">
        <f t="shared" ref="O4:O20" si="0">SUMPRODUCT(E$2:N$2,E4:N4)</f>
        <v>0</v>
      </c>
      <c r="P4" s="5">
        <f>EXP(-O4)</f>
        <v>1</v>
      </c>
      <c r="Q4" s="5">
        <f>Q3</f>
        <v>7.8123353513544368E+19</v>
      </c>
      <c r="R4" s="5">
        <f t="shared" ref="R4:R20" si="1">P4/Q4</f>
        <v>1.2800269766026217E-20</v>
      </c>
      <c r="S4" s="5">
        <f t="shared" ref="S4:S20" si="2">LN(R4)</f>
        <v>-45.804820706700674</v>
      </c>
      <c r="T4" s="5"/>
    </row>
    <row r="5" spans="1:20" s="4" customFormat="1" x14ac:dyDescent="0.25">
      <c r="A5" s="3"/>
      <c r="C5" s="4" t="s">
        <v>3</v>
      </c>
      <c r="E5" s="10"/>
      <c r="F5" s="10">
        <v>1</v>
      </c>
      <c r="G5" s="10"/>
      <c r="H5" s="10"/>
      <c r="I5" s="10"/>
      <c r="J5" s="10"/>
      <c r="K5" s="10"/>
      <c r="L5" s="10"/>
      <c r="M5" s="10"/>
      <c r="N5" s="10"/>
      <c r="O5" s="3">
        <f t="shared" si="0"/>
        <v>100</v>
      </c>
      <c r="P5" s="3">
        <f>EXP(-O5)</f>
        <v>3.7200759760208361E-44</v>
      </c>
      <c r="Q5" s="3">
        <f>Q4</f>
        <v>7.8123353513544368E+19</v>
      </c>
      <c r="R5" s="3">
        <f t="shared" si="1"/>
        <v>4.7617976043179975E-64</v>
      </c>
      <c r="S5" s="3">
        <f t="shared" si="2"/>
        <v>-145.80482070670067</v>
      </c>
      <c r="T5" s="3"/>
    </row>
    <row r="6" spans="1:20" x14ac:dyDescent="0.25">
      <c r="A6" t="s">
        <v>11</v>
      </c>
      <c r="B6" t="s">
        <v>12</v>
      </c>
      <c r="C6" t="s">
        <v>12</v>
      </c>
      <c r="D6">
        <v>1</v>
      </c>
      <c r="O6">
        <f t="shared" si="0"/>
        <v>0</v>
      </c>
      <c r="P6">
        <f>EXP(-O6)</f>
        <v>1</v>
      </c>
      <c r="Q6">
        <f>SUM(P6:P8)</f>
        <v>1</v>
      </c>
      <c r="R6">
        <f t="shared" si="1"/>
        <v>1</v>
      </c>
      <c r="S6">
        <f t="shared" si="2"/>
        <v>0</v>
      </c>
    </row>
    <row r="7" spans="1:20" x14ac:dyDescent="0.25">
      <c r="C7" t="s">
        <v>3</v>
      </c>
      <c r="F7" s="7">
        <v>1</v>
      </c>
      <c r="O7">
        <f t="shared" si="0"/>
        <v>100</v>
      </c>
      <c r="P7">
        <f>EXP(-O7)</f>
        <v>3.7200759760208361E-44</v>
      </c>
      <c r="Q7">
        <f>Q6</f>
        <v>1</v>
      </c>
      <c r="R7">
        <f t="shared" si="1"/>
        <v>3.7200759760208361E-44</v>
      </c>
      <c r="S7">
        <f t="shared" si="2"/>
        <v>-100</v>
      </c>
    </row>
    <row r="8" spans="1:20" x14ac:dyDescent="0.25">
      <c r="C8" t="s">
        <v>2</v>
      </c>
      <c r="G8" s="7">
        <v>1</v>
      </c>
      <c r="H8" s="7">
        <v>1</v>
      </c>
      <c r="I8" s="7">
        <v>1</v>
      </c>
      <c r="J8" s="7">
        <v>1</v>
      </c>
      <c r="O8">
        <f t="shared" si="0"/>
        <v>54.195179293299333</v>
      </c>
      <c r="P8">
        <f>EXP(-O8)</f>
        <v>2.906248105719173E-24</v>
      </c>
      <c r="Q8">
        <f>Q7</f>
        <v>1</v>
      </c>
      <c r="R8">
        <f t="shared" si="1"/>
        <v>2.906248105719173E-24</v>
      </c>
      <c r="S8">
        <f t="shared" si="2"/>
        <v>-54.195179293299333</v>
      </c>
    </row>
    <row r="9" spans="1:20" s="2" customFormat="1" x14ac:dyDescent="0.25">
      <c r="A9" s="1" t="s">
        <v>13</v>
      </c>
      <c r="B9" s="2" t="s">
        <v>15</v>
      </c>
      <c r="C9" s="2" t="s">
        <v>15</v>
      </c>
      <c r="D9" s="2">
        <v>1</v>
      </c>
      <c r="E9" s="8"/>
      <c r="F9" s="8"/>
      <c r="G9" s="8"/>
      <c r="H9" s="8"/>
      <c r="I9" s="8"/>
      <c r="J9" s="8"/>
      <c r="K9" s="8">
        <v>2</v>
      </c>
      <c r="L9" s="8">
        <v>1</v>
      </c>
      <c r="M9" s="8"/>
      <c r="N9" s="8"/>
      <c r="O9" s="1">
        <f t="shared" si="0"/>
        <v>-82.026125250892605</v>
      </c>
      <c r="P9" s="1">
        <f>EXP(-O9)</f>
        <v>4.2023630419178224E+35</v>
      </c>
      <c r="Q9" s="1">
        <f>SUM(P9:P10)</f>
        <v>4.2023630419178224E+35</v>
      </c>
      <c r="R9" s="1">
        <f t="shared" si="1"/>
        <v>1</v>
      </c>
      <c r="S9" s="1">
        <f t="shared" si="2"/>
        <v>0</v>
      </c>
      <c r="T9" s="1"/>
    </row>
    <row r="10" spans="1:20" s="4" customFormat="1" x14ac:dyDescent="0.25">
      <c r="A10" s="3"/>
      <c r="C10" s="4" t="s">
        <v>16</v>
      </c>
      <c r="E10" s="10"/>
      <c r="F10" s="10"/>
      <c r="G10" s="10">
        <v>1</v>
      </c>
      <c r="H10" s="10"/>
      <c r="I10" s="10"/>
      <c r="J10" s="10"/>
      <c r="K10" s="10"/>
      <c r="L10" s="10"/>
      <c r="M10" s="10"/>
      <c r="N10" s="10"/>
      <c r="O10" s="3">
        <f t="shared" si="0"/>
        <v>7.9804515622691312</v>
      </c>
      <c r="P10" s="3">
        <f>EXP(-O10)</f>
        <v>3.4208491499233173E-4</v>
      </c>
      <c r="Q10" s="3">
        <f>Q9</f>
        <v>4.2023630419178224E+35</v>
      </c>
      <c r="R10" s="3">
        <f t="shared" si="1"/>
        <v>8.1402989598969833E-40</v>
      </c>
      <c r="S10" s="3">
        <f t="shared" si="2"/>
        <v>-90.006576813161729</v>
      </c>
      <c r="T10" s="3"/>
    </row>
    <row r="11" spans="1:20" x14ac:dyDescent="0.25">
      <c r="A11" t="s">
        <v>17</v>
      </c>
      <c r="B11" t="s">
        <v>18</v>
      </c>
      <c r="C11" t="s">
        <v>18</v>
      </c>
      <c r="D11">
        <v>1</v>
      </c>
      <c r="M11" s="7">
        <v>2</v>
      </c>
      <c r="N11" s="7">
        <v>1</v>
      </c>
      <c r="O11">
        <f t="shared" si="0"/>
        <v>0</v>
      </c>
      <c r="P11">
        <f>EXP(-O11)</f>
        <v>1</v>
      </c>
      <c r="Q11">
        <f>SUM(P11:P12)</f>
        <v>1.0003420849149924</v>
      </c>
      <c r="R11">
        <f t="shared" si="1"/>
        <v>0.99965803206707882</v>
      </c>
      <c r="S11">
        <f t="shared" si="2"/>
        <v>-3.42026417288322E-4</v>
      </c>
    </row>
    <row r="12" spans="1:20" x14ac:dyDescent="0.25">
      <c r="C12" t="s">
        <v>19</v>
      </c>
      <c r="G12" s="7">
        <v>1</v>
      </c>
      <c r="O12">
        <f t="shared" si="0"/>
        <v>7.9804515622691312</v>
      </c>
      <c r="P12">
        <f>EXP(-O12)</f>
        <v>3.4208491499233173E-4</v>
      </c>
      <c r="Q12">
        <f>Q11</f>
        <v>1.0003420849149924</v>
      </c>
      <c r="R12">
        <f t="shared" si="1"/>
        <v>3.4196793292106829E-4</v>
      </c>
      <c r="S12">
        <f t="shared" si="2"/>
        <v>-7.9807935886864199</v>
      </c>
    </row>
    <row r="13" spans="1:20" s="2" customFormat="1" x14ac:dyDescent="0.25">
      <c r="A13" s="1" t="s">
        <v>20</v>
      </c>
      <c r="B13" s="2" t="s">
        <v>21</v>
      </c>
      <c r="C13" s="2" t="s">
        <v>22</v>
      </c>
      <c r="D13" s="2">
        <v>1</v>
      </c>
      <c r="E13" s="8"/>
      <c r="F13" s="8"/>
      <c r="G13" s="8">
        <v>1</v>
      </c>
      <c r="H13" s="8"/>
      <c r="I13" s="8"/>
      <c r="J13" s="8">
        <v>1</v>
      </c>
      <c r="K13" s="8"/>
      <c r="L13" s="8"/>
      <c r="M13" s="8"/>
      <c r="N13" s="8"/>
      <c r="O13" s="1">
        <f t="shared" si="0"/>
        <v>-21.349951002648577</v>
      </c>
      <c r="P13" s="1">
        <f>EXP(-O13)</f>
        <v>1871396915.6405785</v>
      </c>
      <c r="Q13" s="1">
        <f>SUM(P13:P14)</f>
        <v>1871396916.6405785</v>
      </c>
      <c r="R13" s="1">
        <f t="shared" si="1"/>
        <v>0.99999999946563978</v>
      </c>
      <c r="S13" s="1">
        <f t="shared" si="2"/>
        <v>-5.3436022287977745E-10</v>
      </c>
      <c r="T13" s="1"/>
    </row>
    <row r="14" spans="1:20" s="4" customFormat="1" x14ac:dyDescent="0.25">
      <c r="A14" s="3"/>
      <c r="C14" s="4" t="s">
        <v>21</v>
      </c>
      <c r="E14" s="10"/>
      <c r="F14" s="10"/>
      <c r="G14" s="10"/>
      <c r="H14" s="10"/>
      <c r="I14" s="10"/>
      <c r="J14" s="10"/>
      <c r="K14" s="10"/>
      <c r="L14" s="10"/>
      <c r="M14" s="10">
        <v>1</v>
      </c>
      <c r="N14" s="10"/>
      <c r="O14" s="3">
        <f t="shared" si="0"/>
        <v>0</v>
      </c>
      <c r="P14" s="3">
        <f>EXP(-O14)</f>
        <v>1</v>
      </c>
      <c r="Q14" s="3">
        <f>Q13</f>
        <v>1871396916.6405785</v>
      </c>
      <c r="R14" s="3">
        <f t="shared" si="1"/>
        <v>5.3436018361895197E-10</v>
      </c>
      <c r="S14" s="3">
        <f t="shared" si="2"/>
        <v>-21.349951003182937</v>
      </c>
      <c r="T14" s="3"/>
    </row>
    <row r="15" spans="1:20" x14ac:dyDescent="0.25">
      <c r="A15" t="s">
        <v>20</v>
      </c>
      <c r="B15" t="s">
        <v>23</v>
      </c>
      <c r="C15" t="s">
        <v>24</v>
      </c>
      <c r="D15">
        <v>1</v>
      </c>
      <c r="G15" s="7">
        <v>1</v>
      </c>
      <c r="J15" s="7">
        <v>1</v>
      </c>
      <c r="O15">
        <f t="shared" si="0"/>
        <v>-21.349951002648577</v>
      </c>
      <c r="P15">
        <f>EXP(-O15)</f>
        <v>1871396915.6405785</v>
      </c>
      <c r="Q15">
        <f>SUM(P15:P16)</f>
        <v>1871396916.6405785</v>
      </c>
      <c r="R15">
        <f t="shared" si="1"/>
        <v>0.99999999946563978</v>
      </c>
      <c r="S15">
        <f t="shared" si="2"/>
        <v>-5.3436022287977745E-10</v>
      </c>
    </row>
    <row r="16" spans="1:20" x14ac:dyDescent="0.25">
      <c r="C16" t="s">
        <v>23</v>
      </c>
      <c r="N16" s="7">
        <v>1</v>
      </c>
      <c r="O16">
        <f t="shared" si="0"/>
        <v>0</v>
      </c>
      <c r="P16">
        <f>EXP(-O16)</f>
        <v>1</v>
      </c>
      <c r="Q16">
        <f>Q15</f>
        <v>1871396916.6405785</v>
      </c>
      <c r="R16">
        <f t="shared" si="1"/>
        <v>5.3436018361895197E-10</v>
      </c>
      <c r="S16">
        <f t="shared" si="2"/>
        <v>-21.349951003182937</v>
      </c>
    </row>
    <row r="17" spans="1:20" s="2" customFormat="1" x14ac:dyDescent="0.25">
      <c r="A17" s="1" t="s">
        <v>25</v>
      </c>
      <c r="B17" s="2" t="s">
        <v>26</v>
      </c>
      <c r="C17" s="2" t="s">
        <v>26</v>
      </c>
      <c r="D17" s="2">
        <v>1</v>
      </c>
      <c r="E17" s="8"/>
      <c r="F17" s="8"/>
      <c r="G17" s="8"/>
      <c r="H17" s="8"/>
      <c r="I17" s="8"/>
      <c r="J17" s="8"/>
      <c r="K17" s="8">
        <v>1</v>
      </c>
      <c r="L17" s="8"/>
      <c r="M17" s="8"/>
      <c r="N17" s="8"/>
      <c r="O17" s="1">
        <f t="shared" si="0"/>
        <v>-37.813063418689914</v>
      </c>
      <c r="P17" s="1">
        <f>EXP(-O17)</f>
        <v>2.6424378809007368E+16</v>
      </c>
      <c r="Q17" s="1">
        <f>SUM(P17:P18)</f>
        <v>2.6424380680404284E+16</v>
      </c>
      <c r="R17" s="1">
        <f t="shared" si="1"/>
        <v>0.99999992917915703</v>
      </c>
      <c r="S17" s="1">
        <f t="shared" si="2"/>
        <v>-7.0820845475629662E-8</v>
      </c>
      <c r="T17" s="1"/>
    </row>
    <row r="18" spans="1:20" s="4" customFormat="1" x14ac:dyDescent="0.25">
      <c r="A18" s="3"/>
      <c r="C18" s="4" t="s">
        <v>27</v>
      </c>
      <c r="E18" s="10"/>
      <c r="F18" s="10"/>
      <c r="G18" s="10">
        <v>1</v>
      </c>
      <c r="H18" s="10"/>
      <c r="I18" s="10"/>
      <c r="J18" s="10">
        <v>1</v>
      </c>
      <c r="K18" s="10"/>
      <c r="L18" s="10"/>
      <c r="M18" s="10"/>
      <c r="N18" s="10"/>
      <c r="O18" s="3">
        <f t="shared" si="0"/>
        <v>-21.349951002648577</v>
      </c>
      <c r="P18" s="3">
        <f>EXP(-O18)</f>
        <v>1871396915.6405785</v>
      </c>
      <c r="Q18" s="3">
        <f>Q17</f>
        <v>2.6424380680404284E+16</v>
      </c>
      <c r="R18" s="3">
        <f t="shared" si="1"/>
        <v>7.082084300383863E-8</v>
      </c>
      <c r="S18" s="3">
        <f t="shared" si="2"/>
        <v>-16.463112486862183</v>
      </c>
      <c r="T18" s="3"/>
    </row>
    <row r="19" spans="1:20" s="2" customFormat="1" x14ac:dyDescent="0.25">
      <c r="A19" s="1" t="s">
        <v>25</v>
      </c>
      <c r="B19" s="2" t="s">
        <v>28</v>
      </c>
      <c r="C19" s="2" t="s">
        <v>28</v>
      </c>
      <c r="D19" s="2">
        <v>1</v>
      </c>
      <c r="E19" s="8"/>
      <c r="F19" s="8"/>
      <c r="G19" s="8"/>
      <c r="H19" s="8"/>
      <c r="I19" s="8"/>
      <c r="J19" s="8"/>
      <c r="K19" s="8"/>
      <c r="L19" s="8">
        <v>1</v>
      </c>
      <c r="M19" s="8"/>
      <c r="N19" s="8"/>
      <c r="O19" s="1">
        <f t="shared" si="0"/>
        <v>-6.3999984135127734</v>
      </c>
      <c r="P19" s="1">
        <f>EXP(-O19)</f>
        <v>601.84408305337445</v>
      </c>
      <c r="Q19" s="1">
        <f>SUM(P19:P20)</f>
        <v>601.84408305337445</v>
      </c>
      <c r="R19" s="1">
        <f t="shared" si="1"/>
        <v>1</v>
      </c>
      <c r="S19" s="1">
        <f t="shared" si="2"/>
        <v>0</v>
      </c>
      <c r="T19" s="1"/>
    </row>
    <row r="20" spans="1:20" s="4" customFormat="1" x14ac:dyDescent="0.25">
      <c r="A20" s="3"/>
      <c r="C20" s="4" t="s">
        <v>29</v>
      </c>
      <c r="E20" s="10">
        <v>1</v>
      </c>
      <c r="F20" s="10"/>
      <c r="G20" s="10">
        <v>1</v>
      </c>
      <c r="H20" s="10"/>
      <c r="I20" s="10"/>
      <c r="J20" s="10">
        <v>1</v>
      </c>
      <c r="K20" s="10"/>
      <c r="L20" s="10"/>
      <c r="M20" s="10"/>
      <c r="N20" s="10"/>
      <c r="O20" s="3">
        <f t="shared" si="0"/>
        <v>78.650048997351433</v>
      </c>
      <c r="P20" s="3">
        <f>EXP(-O20)</f>
        <v>6.9617387074739328E-35</v>
      </c>
      <c r="Q20" s="3">
        <f>Q19</f>
        <v>601.84408305337445</v>
      </c>
      <c r="R20" s="3">
        <f t="shared" si="1"/>
        <v>1.1567345934771833E-37</v>
      </c>
      <c r="S20" s="3">
        <f t="shared" si="2"/>
        <v>-85.050047410864209</v>
      </c>
      <c r="T20" s="3"/>
    </row>
  </sheetData>
  <conditionalFormatting sqref="R3:R20">
    <cfRule type="cellIs" dxfId="0" priority="1" operator="greaterThan">
      <formula>0.99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Bruce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2019-05-09T16:24:39Z</dcterms:modified>
</cp:coreProperties>
</file>