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AT\251VowelHarmony2019\Sims\10NatiInSanskrit\"/>
    </mc:Choice>
  </mc:AlternateContent>
  <bookViews>
    <workbookView xWindow="0" yWindow="0" windowWidth="27810" windowHeight="12420"/>
  </bookViews>
  <sheets>
    <sheet name="Bruce" sheetId="2" r:id="rId1"/>
    <sheet name="Class" sheetId="3" r:id="rId2"/>
  </sheets>
  <definedNames>
    <definedName name="solver_adj" localSheetId="0" hidden="1">Bruce!$E$2:$L$2</definedName>
    <definedName name="solver_adj" localSheetId="1" hidden="1">Class!$E$2:$L$2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Bruce!$E$2:$L$2</definedName>
    <definedName name="solver_lhs1" localSheetId="1" hidden="1">Class!$E$2:$L$2</definedName>
    <definedName name="solver_lhs2" localSheetId="0" hidden="1">Bruce!$F$2:$L$2</definedName>
    <definedName name="solver_lhs2" localSheetId="1" hidden="1">Class!$F$2:$L$2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Bruce!$R$3</definedName>
    <definedName name="solver_opt" localSheetId="1" hidden="1">Class!$R$3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3</definedName>
    <definedName name="solver_rel2" localSheetId="1" hidden="1">3</definedName>
    <definedName name="solver_rhs1" localSheetId="0" hidden="1">200</definedName>
    <definedName name="solver_rhs1" localSheetId="1" hidden="1">200</definedName>
    <definedName name="solver_rhs2" localSheetId="0" hidden="1">0</definedName>
    <definedName name="solver_rhs2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3" l="1"/>
  <c r="L61" i="3"/>
  <c r="L60" i="3"/>
  <c r="L59" i="3"/>
  <c r="L58" i="3"/>
  <c r="M58" i="3" s="1"/>
  <c r="N58" i="3" s="1"/>
  <c r="L57" i="3"/>
  <c r="L56" i="3"/>
  <c r="L55" i="3"/>
  <c r="L54" i="3"/>
  <c r="M54" i="3" s="1"/>
  <c r="N54" i="3" s="1"/>
  <c r="L53" i="3"/>
  <c r="L52" i="3"/>
  <c r="L51" i="3"/>
  <c r="L50" i="3"/>
  <c r="M50" i="3" s="1"/>
  <c r="N50" i="3" s="1"/>
  <c r="L49" i="3"/>
  <c r="L48" i="3"/>
  <c r="L47" i="3"/>
  <c r="L46" i="3"/>
  <c r="M46" i="3" s="1"/>
  <c r="N46" i="3" s="1"/>
  <c r="L45" i="3"/>
  <c r="L44" i="3"/>
  <c r="L43" i="3"/>
  <c r="L42" i="3"/>
  <c r="M42" i="3" s="1"/>
  <c r="N42" i="3" s="1"/>
  <c r="L41" i="3"/>
  <c r="L40" i="3"/>
  <c r="L39" i="3"/>
  <c r="L38" i="3"/>
  <c r="M38" i="3" s="1"/>
  <c r="N38" i="3" s="1"/>
  <c r="L37" i="3"/>
  <c r="L36" i="3"/>
  <c r="L35" i="3"/>
  <c r="M34" i="3"/>
  <c r="N34" i="3" s="1"/>
  <c r="L33" i="3"/>
  <c r="L31" i="3"/>
  <c r="L30" i="3"/>
  <c r="M30" i="3" s="1"/>
  <c r="N30" i="3" s="1"/>
  <c r="L29" i="3"/>
  <c r="L27" i="3"/>
  <c r="M26" i="3"/>
  <c r="N26" i="3" s="1"/>
  <c r="L25" i="3"/>
  <c r="L24" i="3"/>
  <c r="L23" i="3"/>
  <c r="M22" i="3"/>
  <c r="N22" i="3" s="1"/>
  <c r="L21" i="3"/>
  <c r="L20" i="3"/>
  <c r="L19" i="3"/>
  <c r="M18" i="3"/>
  <c r="N18" i="3" s="1"/>
  <c r="L16" i="3"/>
  <c r="L15" i="3"/>
  <c r="M14" i="3"/>
  <c r="N14" i="3" s="1"/>
  <c r="L13" i="3"/>
  <c r="L12" i="3"/>
  <c r="L11" i="3"/>
  <c r="M10" i="3"/>
  <c r="N10" i="3" s="1"/>
  <c r="L9" i="3"/>
  <c r="L8" i="3"/>
  <c r="L7" i="3"/>
  <c r="L6" i="3"/>
  <c r="M6" i="3" s="1"/>
  <c r="N6" i="3" s="1"/>
  <c r="L4" i="3"/>
  <c r="M3" i="3"/>
  <c r="N3" i="3" s="1"/>
  <c r="M61" i="3"/>
  <c r="N61" i="3" s="1"/>
  <c r="M60" i="3"/>
  <c r="N60" i="3" s="1"/>
  <c r="M59" i="3"/>
  <c r="N59" i="3" s="1"/>
  <c r="M57" i="3"/>
  <c r="N57" i="3" s="1"/>
  <c r="M56" i="3"/>
  <c r="N56" i="3" s="1"/>
  <c r="M55" i="3"/>
  <c r="N55" i="3" s="1"/>
  <c r="M53" i="3"/>
  <c r="N53" i="3" s="1"/>
  <c r="M52" i="3"/>
  <c r="N52" i="3" s="1"/>
  <c r="M51" i="3"/>
  <c r="N51" i="3" s="1"/>
  <c r="M49" i="3"/>
  <c r="N49" i="3" s="1"/>
  <c r="M48" i="3"/>
  <c r="N48" i="3" s="1"/>
  <c r="M47" i="3"/>
  <c r="N47" i="3" s="1"/>
  <c r="M45" i="3"/>
  <c r="N45" i="3" s="1"/>
  <c r="M44" i="3"/>
  <c r="N44" i="3" s="1"/>
  <c r="M43" i="3"/>
  <c r="N43" i="3" s="1"/>
  <c r="M41" i="3"/>
  <c r="N41" i="3" s="1"/>
  <c r="M40" i="3"/>
  <c r="N40" i="3" s="1"/>
  <c r="M39" i="3"/>
  <c r="N39" i="3" s="1"/>
  <c r="M37" i="3"/>
  <c r="N37" i="3" s="1"/>
  <c r="M36" i="3"/>
  <c r="N36" i="3" s="1"/>
  <c r="M35" i="3"/>
  <c r="N35" i="3" s="1"/>
  <c r="M33" i="3"/>
  <c r="N33" i="3" s="1"/>
  <c r="M32" i="3"/>
  <c r="N32" i="3" s="1"/>
  <c r="M31" i="3"/>
  <c r="N31" i="3" s="1"/>
  <c r="M29" i="3"/>
  <c r="N29" i="3" s="1"/>
  <c r="M28" i="3"/>
  <c r="N28" i="3" s="1"/>
  <c r="M27" i="3"/>
  <c r="N27" i="3" s="1"/>
  <c r="M25" i="3"/>
  <c r="N25" i="3" s="1"/>
  <c r="M24" i="3"/>
  <c r="N24" i="3" s="1"/>
  <c r="M23" i="3"/>
  <c r="N23" i="3" s="1"/>
  <c r="M21" i="3"/>
  <c r="N21" i="3" s="1"/>
  <c r="M20" i="3"/>
  <c r="N20" i="3" s="1"/>
  <c r="M19" i="3"/>
  <c r="N19" i="3" s="1"/>
  <c r="M17" i="3"/>
  <c r="N17" i="3" s="1"/>
  <c r="M16" i="3"/>
  <c r="N16" i="3" s="1"/>
  <c r="M15" i="3"/>
  <c r="N15" i="3" s="1"/>
  <c r="M13" i="3"/>
  <c r="N13" i="3" s="1"/>
  <c r="M12" i="3"/>
  <c r="N12" i="3" s="1"/>
  <c r="M11" i="3"/>
  <c r="N11" i="3" s="1"/>
  <c r="M9" i="3"/>
  <c r="N9" i="3" s="1"/>
  <c r="M8" i="3"/>
  <c r="N8" i="3" s="1"/>
  <c r="M7" i="3"/>
  <c r="N7" i="3" s="1"/>
  <c r="M5" i="3"/>
  <c r="N5" i="3" s="1"/>
  <c r="M4" i="3"/>
  <c r="N4" i="3" s="1"/>
  <c r="M59" i="2"/>
  <c r="N59" i="2" s="1"/>
  <c r="O31" i="3" l="1"/>
  <c r="P31" i="3" s="1"/>
  <c r="Q31" i="3" s="1"/>
  <c r="O3" i="3"/>
  <c r="O4" i="3" s="1"/>
  <c r="P4" i="3" s="1"/>
  <c r="Q4" i="3" s="1"/>
  <c r="O10" i="3"/>
  <c r="O11" i="3" s="1"/>
  <c r="O34" i="3"/>
  <c r="O35" i="3" s="1"/>
  <c r="O5" i="3"/>
  <c r="O6" i="3" s="1"/>
  <c r="O7" i="3" s="1"/>
  <c r="O40" i="3"/>
  <c r="O41" i="3" s="1"/>
  <c r="O42" i="3" s="1"/>
  <c r="O43" i="3" s="1"/>
  <c r="O14" i="3"/>
  <c r="O15" i="3" s="1"/>
  <c r="O46" i="3"/>
  <c r="O47" i="3" s="1"/>
  <c r="O28" i="3"/>
  <c r="O29" i="3" s="1"/>
  <c r="O30" i="3" s="1"/>
  <c r="P30" i="3" s="1"/>
  <c r="Q30" i="3" s="1"/>
  <c r="O51" i="3"/>
  <c r="O56" i="3"/>
  <c r="O57" i="3" s="1"/>
  <c r="P57" i="3" s="1"/>
  <c r="Q57" i="3" s="1"/>
  <c r="O17" i="3"/>
  <c r="O18" i="3" s="1"/>
  <c r="O19" i="3" s="1"/>
  <c r="O21" i="3"/>
  <c r="O22" i="3" s="1"/>
  <c r="O23" i="3" s="1"/>
  <c r="O25" i="3"/>
  <c r="O26" i="3" s="1"/>
  <c r="O27" i="3" s="1"/>
  <c r="P27" i="3" s="1"/>
  <c r="Q27" i="3" s="1"/>
  <c r="M61" i="2"/>
  <c r="N61" i="2" s="1"/>
  <c r="M60" i="2"/>
  <c r="N60" i="2" s="1"/>
  <c r="M58" i="2"/>
  <c r="N58" i="2" s="1"/>
  <c r="M57" i="2"/>
  <c r="N57" i="2" s="1"/>
  <c r="M56" i="2"/>
  <c r="N56" i="2" s="1"/>
  <c r="M55" i="2"/>
  <c r="N55" i="2" s="1"/>
  <c r="M54" i="2"/>
  <c r="N54" i="2" s="1"/>
  <c r="M53" i="2"/>
  <c r="N53" i="2" s="1"/>
  <c r="M52" i="2"/>
  <c r="N52" i="2" s="1"/>
  <c r="M51" i="2"/>
  <c r="N51" i="2" s="1"/>
  <c r="M50" i="2"/>
  <c r="N50" i="2" s="1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M42" i="2"/>
  <c r="N42" i="2" s="1"/>
  <c r="M41" i="2"/>
  <c r="N41" i="2" s="1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3" i="2"/>
  <c r="N13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O32" i="3" l="1"/>
  <c r="O33" i="3" s="1"/>
  <c r="P33" i="3" s="1"/>
  <c r="Q33" i="3" s="1"/>
  <c r="P56" i="3"/>
  <c r="Q56" i="3" s="1"/>
  <c r="P6" i="3"/>
  <c r="Q6" i="3" s="1"/>
  <c r="P46" i="3"/>
  <c r="Q46" i="3" s="1"/>
  <c r="P29" i="3"/>
  <c r="Q29" i="3" s="1"/>
  <c r="P26" i="3"/>
  <c r="Q26" i="3" s="1"/>
  <c r="P25" i="3"/>
  <c r="Q25" i="3" s="1"/>
  <c r="P19" i="3"/>
  <c r="Q19" i="3" s="1"/>
  <c r="O20" i="3"/>
  <c r="P20" i="3" s="1"/>
  <c r="Q20" i="3" s="1"/>
  <c r="O52" i="3"/>
  <c r="P51" i="3"/>
  <c r="Q51" i="3" s="1"/>
  <c r="P14" i="3"/>
  <c r="Q14" i="3" s="1"/>
  <c r="P40" i="3"/>
  <c r="Q40" i="3" s="1"/>
  <c r="P34" i="3"/>
  <c r="Q34" i="3" s="1"/>
  <c r="P18" i="3"/>
  <c r="Q18" i="3" s="1"/>
  <c r="P3" i="3"/>
  <c r="Q3" i="3" s="1"/>
  <c r="P17" i="3"/>
  <c r="Q17" i="3" s="1"/>
  <c r="P21" i="3"/>
  <c r="Q21" i="3" s="1"/>
  <c r="P7" i="3"/>
  <c r="Q7" i="3" s="1"/>
  <c r="O8" i="3"/>
  <c r="P11" i="3"/>
  <c r="Q11" i="3" s="1"/>
  <c r="O12" i="3"/>
  <c r="O59" i="3"/>
  <c r="P59" i="3" s="1"/>
  <c r="Q59" i="3" s="1"/>
  <c r="O58" i="3"/>
  <c r="P41" i="3"/>
  <c r="Q41" i="3" s="1"/>
  <c r="P28" i="3"/>
  <c r="Q28" i="3" s="1"/>
  <c r="O48" i="3"/>
  <c r="P47" i="3"/>
  <c r="Q47" i="3" s="1"/>
  <c r="P22" i="3"/>
  <c r="Q22" i="3" s="1"/>
  <c r="P5" i="3"/>
  <c r="Q5" i="3" s="1"/>
  <c r="P42" i="3"/>
  <c r="Q42" i="3" s="1"/>
  <c r="P10" i="3"/>
  <c r="Q10" i="3" s="1"/>
  <c r="O24" i="3"/>
  <c r="P24" i="3" s="1"/>
  <c r="Q24" i="3" s="1"/>
  <c r="P23" i="3"/>
  <c r="Q23" i="3" s="1"/>
  <c r="O16" i="3"/>
  <c r="P16" i="3" s="1"/>
  <c r="Q16" i="3" s="1"/>
  <c r="P15" i="3"/>
  <c r="Q15" i="3" s="1"/>
  <c r="O44" i="3"/>
  <c r="P43" i="3"/>
  <c r="Q43" i="3" s="1"/>
  <c r="O36" i="3"/>
  <c r="P35" i="3"/>
  <c r="Q35" i="3" s="1"/>
  <c r="O56" i="2"/>
  <c r="O57" i="2" s="1"/>
  <c r="O51" i="2"/>
  <c r="O52" i="2" s="1"/>
  <c r="O53" i="2" s="1"/>
  <c r="O54" i="2" s="1"/>
  <c r="O55" i="2" s="1"/>
  <c r="P55" i="2" s="1"/>
  <c r="Q55" i="2" s="1"/>
  <c r="O46" i="2"/>
  <c r="O47" i="2" s="1"/>
  <c r="O48" i="2" s="1"/>
  <c r="O49" i="2" s="1"/>
  <c r="O50" i="2" s="1"/>
  <c r="P50" i="2" s="1"/>
  <c r="Q50" i="2" s="1"/>
  <c r="O34" i="2"/>
  <c r="O35" i="2" s="1"/>
  <c r="O36" i="2" s="1"/>
  <c r="O37" i="2" s="1"/>
  <c r="O38" i="2" s="1"/>
  <c r="O39" i="2" s="1"/>
  <c r="P39" i="2" s="1"/>
  <c r="Q39" i="2" s="1"/>
  <c r="O40" i="2"/>
  <c r="O41" i="2" s="1"/>
  <c r="O42" i="2" s="1"/>
  <c r="O43" i="2" s="1"/>
  <c r="O44" i="2" s="1"/>
  <c r="O45" i="2" s="1"/>
  <c r="P45" i="2" s="1"/>
  <c r="Q45" i="2" s="1"/>
  <c r="O31" i="2"/>
  <c r="O32" i="2" s="1"/>
  <c r="O33" i="2" s="1"/>
  <c r="P33" i="2" s="1"/>
  <c r="Q33" i="2" s="1"/>
  <c r="O28" i="2"/>
  <c r="O29" i="2" s="1"/>
  <c r="O30" i="2" s="1"/>
  <c r="P30" i="2" s="1"/>
  <c r="Q30" i="2" s="1"/>
  <c r="O25" i="2"/>
  <c r="O26" i="2" s="1"/>
  <c r="O27" i="2" s="1"/>
  <c r="P27" i="2" s="1"/>
  <c r="Q27" i="2" s="1"/>
  <c r="O10" i="2"/>
  <c r="O11" i="2" s="1"/>
  <c r="O12" i="2" s="1"/>
  <c r="O17" i="2"/>
  <c r="O18" i="2" s="1"/>
  <c r="O19" i="2" s="1"/>
  <c r="O21" i="2"/>
  <c r="O22" i="2" s="1"/>
  <c r="O23" i="2" s="1"/>
  <c r="O24" i="2" s="1"/>
  <c r="P24" i="2" s="1"/>
  <c r="Q24" i="2" s="1"/>
  <c r="O3" i="2"/>
  <c r="O4" i="2" s="1"/>
  <c r="P4" i="2" s="1"/>
  <c r="Q4" i="2" s="1"/>
  <c r="O5" i="2"/>
  <c r="O6" i="2" s="1"/>
  <c r="O7" i="2" s="1"/>
  <c r="O8" i="2" s="1"/>
  <c r="O9" i="2" s="1"/>
  <c r="P9" i="2" s="1"/>
  <c r="Q9" i="2" s="1"/>
  <c r="O14" i="2"/>
  <c r="O15" i="2" s="1"/>
  <c r="O16" i="2" s="1"/>
  <c r="P16" i="2" s="1"/>
  <c r="Q16" i="2" s="1"/>
  <c r="P32" i="3" l="1"/>
  <c r="Q32" i="3" s="1"/>
  <c r="O37" i="3"/>
  <c r="P36" i="3"/>
  <c r="Q36" i="3" s="1"/>
  <c r="O60" i="3"/>
  <c r="P58" i="3"/>
  <c r="Q58" i="3" s="1"/>
  <c r="O9" i="3"/>
  <c r="P9" i="3" s="1"/>
  <c r="Q9" i="3" s="1"/>
  <c r="P8" i="3"/>
  <c r="Q8" i="3" s="1"/>
  <c r="O53" i="3"/>
  <c r="P52" i="3"/>
  <c r="Q52" i="3" s="1"/>
  <c r="O49" i="3"/>
  <c r="P48" i="3"/>
  <c r="Q48" i="3" s="1"/>
  <c r="O45" i="3"/>
  <c r="P45" i="3" s="1"/>
  <c r="Q45" i="3" s="1"/>
  <c r="P44" i="3"/>
  <c r="Q44" i="3" s="1"/>
  <c r="O13" i="3"/>
  <c r="P13" i="3" s="1"/>
  <c r="Q13" i="3" s="1"/>
  <c r="P12" i="3"/>
  <c r="Q12" i="3" s="1"/>
  <c r="O58" i="2"/>
  <c r="O60" i="2" s="1"/>
  <c r="O61" i="2" s="1"/>
  <c r="P61" i="2" s="1"/>
  <c r="Q61" i="2" s="1"/>
  <c r="O59" i="2"/>
  <c r="P59" i="2" s="1"/>
  <c r="Q59" i="2" s="1"/>
  <c r="P51" i="2"/>
  <c r="Q51" i="2" s="1"/>
  <c r="P53" i="2"/>
  <c r="Q53" i="2" s="1"/>
  <c r="P56" i="2"/>
  <c r="Q56" i="2" s="1"/>
  <c r="P57" i="2"/>
  <c r="Q57" i="2" s="1"/>
  <c r="P52" i="2"/>
  <c r="Q52" i="2" s="1"/>
  <c r="P54" i="2"/>
  <c r="Q54" i="2" s="1"/>
  <c r="P48" i="2"/>
  <c r="Q48" i="2" s="1"/>
  <c r="P46" i="2"/>
  <c r="Q46" i="2" s="1"/>
  <c r="P47" i="2"/>
  <c r="Q47" i="2" s="1"/>
  <c r="P49" i="2"/>
  <c r="Q49" i="2" s="1"/>
  <c r="P34" i="2"/>
  <c r="Q34" i="2" s="1"/>
  <c r="P29" i="2"/>
  <c r="Q29" i="2" s="1"/>
  <c r="P31" i="2"/>
  <c r="Q31" i="2" s="1"/>
  <c r="P32" i="2"/>
  <c r="Q32" i="2" s="1"/>
  <c r="P44" i="2"/>
  <c r="Q44" i="2" s="1"/>
  <c r="P40" i="2"/>
  <c r="Q40" i="2" s="1"/>
  <c r="P41" i="2"/>
  <c r="Q41" i="2" s="1"/>
  <c r="P43" i="2"/>
  <c r="Q43" i="2" s="1"/>
  <c r="P42" i="2"/>
  <c r="Q42" i="2" s="1"/>
  <c r="P36" i="2"/>
  <c r="Q36" i="2" s="1"/>
  <c r="P35" i="2"/>
  <c r="Q35" i="2" s="1"/>
  <c r="P38" i="2"/>
  <c r="Q38" i="2" s="1"/>
  <c r="P37" i="2"/>
  <c r="Q37" i="2" s="1"/>
  <c r="P26" i="2"/>
  <c r="Q26" i="2" s="1"/>
  <c r="P25" i="2"/>
  <c r="Q25" i="2" s="1"/>
  <c r="P28" i="2"/>
  <c r="Q28" i="2" s="1"/>
  <c r="P22" i="2"/>
  <c r="Q22" i="2" s="1"/>
  <c r="P23" i="2"/>
  <c r="Q23" i="2" s="1"/>
  <c r="P21" i="2"/>
  <c r="Q21" i="2" s="1"/>
  <c r="P19" i="2"/>
  <c r="Q19" i="2" s="1"/>
  <c r="O20" i="2"/>
  <c r="P20" i="2" s="1"/>
  <c r="Q20" i="2" s="1"/>
  <c r="P12" i="2"/>
  <c r="Q12" i="2" s="1"/>
  <c r="O13" i="2"/>
  <c r="P13" i="2" s="1"/>
  <c r="Q13" i="2" s="1"/>
  <c r="P6" i="2"/>
  <c r="Q6" i="2" s="1"/>
  <c r="P8" i="2"/>
  <c r="Q8" i="2" s="1"/>
  <c r="P18" i="2"/>
  <c r="Q18" i="2" s="1"/>
  <c r="P17" i="2"/>
  <c r="Q17" i="2" s="1"/>
  <c r="P11" i="2"/>
  <c r="Q11" i="2" s="1"/>
  <c r="P10" i="2"/>
  <c r="Q10" i="2" s="1"/>
  <c r="P7" i="2"/>
  <c r="Q7" i="2" s="1"/>
  <c r="P5" i="2"/>
  <c r="Q5" i="2" s="1"/>
  <c r="P14" i="2"/>
  <c r="Q14" i="2" s="1"/>
  <c r="P3" i="2"/>
  <c r="Q3" i="2" s="1"/>
  <c r="P15" i="2"/>
  <c r="Q15" i="2" s="1"/>
  <c r="O50" i="3" l="1"/>
  <c r="P50" i="3" s="1"/>
  <c r="Q50" i="3" s="1"/>
  <c r="P49" i="3"/>
  <c r="Q49" i="3" s="1"/>
  <c r="O38" i="3"/>
  <c r="P37" i="3"/>
  <c r="Q37" i="3" s="1"/>
  <c r="O54" i="3"/>
  <c r="P53" i="3"/>
  <c r="Q53" i="3" s="1"/>
  <c r="O61" i="3"/>
  <c r="P61" i="3" s="1"/>
  <c r="Q61" i="3" s="1"/>
  <c r="P60" i="3"/>
  <c r="Q60" i="3" s="1"/>
  <c r="P58" i="2"/>
  <c r="Q58" i="2" s="1"/>
  <c r="P60" i="2"/>
  <c r="Q60" i="2" s="1"/>
  <c r="O55" i="3" l="1"/>
  <c r="P55" i="3" s="1"/>
  <c r="Q55" i="3" s="1"/>
  <c r="P54" i="3"/>
  <c r="Q54" i="3" s="1"/>
  <c r="O39" i="3"/>
  <c r="P39" i="3" s="1"/>
  <c r="Q39" i="3" s="1"/>
  <c r="P38" i="3"/>
  <c r="Q38" i="3" s="1"/>
  <c r="R3" i="2"/>
  <c r="R3" i="3" l="1"/>
</calcChain>
</file>

<file path=xl/sharedStrings.xml><?xml version="1.0" encoding="utf-8"?>
<sst xmlns="http://schemas.openxmlformats.org/spreadsheetml/2006/main" count="195" uniqueCount="88">
  <si>
    <t>S a p a - n a</t>
  </si>
  <si>
    <t>S A P A Nn a</t>
  </si>
  <si>
    <t>Tt a p a - n a</t>
  </si>
  <si>
    <t>S a t a - n a</t>
  </si>
  <si>
    <t>S A t a n a</t>
  </si>
  <si>
    <t>S a c a - n a</t>
  </si>
  <si>
    <t>S A c a n a</t>
  </si>
  <si>
    <t>S a n a - n a</t>
  </si>
  <si>
    <t>S A Nn a n a</t>
  </si>
  <si>
    <t>a n a S a</t>
  </si>
  <si>
    <t>a n A S A</t>
  </si>
  <si>
    <t>S A p a n a</t>
  </si>
  <si>
    <t>S A P A N A</t>
  </si>
  <si>
    <t>S A P A N a</t>
  </si>
  <si>
    <t>FlapOut</t>
  </si>
  <si>
    <t>Null</t>
  </si>
  <si>
    <t>H</t>
  </si>
  <si>
    <t>eH</t>
  </si>
  <si>
    <t>Z</t>
  </si>
  <si>
    <t>p</t>
  </si>
  <si>
    <t>ln p</t>
  </si>
  <si>
    <t>L</t>
  </si>
  <si>
    <t>a Nn a p a - na</t>
  </si>
  <si>
    <t>A Nn a p a na</t>
  </si>
  <si>
    <t>A</t>
  </si>
  <si>
    <t>a</t>
  </si>
  <si>
    <t>*P, *A</t>
  </si>
  <si>
    <t>T A P A Nn a</t>
  </si>
  <si>
    <t>Tt A P A Nn a</t>
  </si>
  <si>
    <t>A Nn A P A Nn a</t>
  </si>
  <si>
    <t>A N A P A Nn a</t>
  </si>
  <si>
    <t>S A Tt a n a</t>
  </si>
  <si>
    <t>S A T A Nn a</t>
  </si>
  <si>
    <t>t a p a n a</t>
  </si>
  <si>
    <t>S a t a n a</t>
  </si>
  <si>
    <t>S a Tt a - n a</t>
  </si>
  <si>
    <t>S a Tt a n a</t>
  </si>
  <si>
    <t>S a c a n a</t>
  </si>
  <si>
    <t>Id(ant) in cor obs</t>
  </si>
  <si>
    <t>S A C a n a</t>
  </si>
  <si>
    <t>s a n a n a</t>
  </si>
  <si>
    <t>S a n a n a</t>
  </si>
  <si>
    <t>a n a S A</t>
  </si>
  <si>
    <t>A N A S A</t>
  </si>
  <si>
    <t>Retroflexion not phonemic</t>
  </si>
  <si>
    <t>Typical application</t>
  </si>
  <si>
    <t>Stops are not trigger</t>
  </si>
  <si>
    <t>Retroflex nasals are not triggers</t>
  </si>
  <si>
    <t>Alveolar stops are blockers.</t>
  </si>
  <si>
    <t>Retroflex stops are blockers</t>
  </si>
  <si>
    <t>Palatals are blockers.</t>
  </si>
  <si>
    <t>Retroflex nasals are blockers.</t>
  </si>
  <si>
    <t>Application to /n/ is RL only.</t>
  </si>
  <si>
    <t>Nati normally ok for postplosive targets.</t>
  </si>
  <si>
    <t>S a p n a</t>
  </si>
  <si>
    <t>S A P Nn a</t>
  </si>
  <si>
    <t>S a p Nn a</t>
  </si>
  <si>
    <t>S A P N A</t>
  </si>
  <si>
    <t>s a p n a</t>
  </si>
  <si>
    <t>*Plosive + Retr.</t>
  </si>
  <si>
    <t>But blocked if trigger not in stem.</t>
  </si>
  <si>
    <t>S [ a p n a ]</t>
  </si>
  <si>
    <t>S [ A P Nn a ]</t>
  </si>
  <si>
    <t>S [ a p Nn a ]</t>
  </si>
  <si>
    <t>S [ A P N A ]</t>
  </si>
  <si>
    <t>S A P n a</t>
  </si>
  <si>
    <t>s [  a p n a ]</t>
  </si>
  <si>
    <t>S [ A P n a ]</t>
  </si>
  <si>
    <t>Id-OO(ant)</t>
  </si>
  <si>
    <t>Yet not blocked if target not post-C</t>
  </si>
  <si>
    <t>S [ a p a n a ]</t>
  </si>
  <si>
    <t>S [ A P A Nn a ]</t>
  </si>
  <si>
    <t>S [ A P A n a ]</t>
  </si>
  <si>
    <t>S [ A P A N A ]</t>
  </si>
  <si>
    <t>s [ a p a n a ]</t>
  </si>
  <si>
    <t>Backward effect not found if single stem</t>
  </si>
  <si>
    <t>[ S a ] n a + S a</t>
  </si>
  <si>
    <t>S A Nn A S A</t>
  </si>
  <si>
    <t>S A Nn a S A</t>
  </si>
  <si>
    <t>S a n a S A</t>
  </si>
  <si>
    <t>S A N A S A</t>
  </si>
  <si>
    <t>s a n a s a</t>
  </si>
  <si>
    <t>Backward effect if trigger is outside stem</t>
  </si>
  <si>
    <t>S a [ n a ] S a</t>
  </si>
  <si>
    <t>PosSpread</t>
  </si>
  <si>
    <t>S A n a S A</t>
  </si>
  <si>
    <t>BeGood</t>
  </si>
  <si>
    <t>*NnR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</si>
</sst>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4" fillId="0" borderId="0" xfId="0" applyFont="1"/>
    <xf numFmtId="0" fontId="0" fillId="0" borderId="0" xfId="0" applyFill="1" applyBorder="1"/>
  </cellXfs>
  <cellStyles count="1">
    <cellStyle name="Normal" xfId="0" builtinId="0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tabSelected="1" topLeftCell="B1" workbookViewId="0">
      <pane ySplit="900" activePane="bottomLeft"/>
      <selection activeCell="F2" sqref="F2"/>
      <selection pane="bottomLeft" activeCell="F2" sqref="F2"/>
    </sheetView>
  </sheetViews>
  <sheetFormatPr defaultRowHeight="15" x14ac:dyDescent="0.25"/>
  <cols>
    <col min="1" max="1" width="37.28515625" bestFit="1" customWidth="1"/>
    <col min="2" max="2" width="13.28515625" bestFit="1" customWidth="1"/>
    <col min="3" max="3" width="14.85546875" bestFit="1" customWidth="1"/>
    <col min="4" max="4" width="5.85546875" style="1" customWidth="1"/>
    <col min="5" max="5" width="12.140625" style="1" bestFit="1" customWidth="1"/>
    <col min="6" max="6" width="6.42578125" style="1" bestFit="1" customWidth="1"/>
    <col min="7" max="7" width="10.5703125" style="1" bestFit="1" customWidth="1"/>
    <col min="8" max="8" width="16.140625" style="1" bestFit="1" customWidth="1"/>
    <col min="9" max="9" width="14.7109375" style="1" bestFit="1" customWidth="1"/>
    <col min="10" max="11" width="14.7109375" style="1" customWidth="1"/>
    <col min="12" max="12" width="6.5703125" style="1" bestFit="1" customWidth="1"/>
    <col min="13" max="14" width="9.140625" style="1"/>
    <col min="15" max="15" width="12" style="1" bestFit="1" customWidth="1"/>
    <col min="16" max="19" width="9.140625" style="1"/>
    <col min="20" max="20" width="41" style="1" bestFit="1" customWidth="1"/>
    <col min="21" max="21" width="9.140625" style="1"/>
  </cols>
  <sheetData>
    <row r="1" spans="1:22" x14ac:dyDescent="0.25">
      <c r="E1" s="1" t="s">
        <v>84</v>
      </c>
      <c r="F1" s="1" t="s">
        <v>26</v>
      </c>
      <c r="G1" s="1" t="s">
        <v>14</v>
      </c>
      <c r="H1" s="1" t="s">
        <v>38</v>
      </c>
      <c r="I1" s="1" t="s">
        <v>59</v>
      </c>
      <c r="J1" s="1" t="s">
        <v>68</v>
      </c>
      <c r="K1" s="1" t="s">
        <v>87</v>
      </c>
      <c r="L1" s="1" t="s">
        <v>15</v>
      </c>
    </row>
    <row r="2" spans="1:22" x14ac:dyDescent="0.25">
      <c r="E2" s="5">
        <v>-22.735112947308625</v>
      </c>
      <c r="F2" s="5">
        <v>7.3862186486804831</v>
      </c>
      <c r="G2" s="5">
        <v>200</v>
      </c>
      <c r="H2" s="5">
        <v>72.99334665111985</v>
      </c>
      <c r="I2" s="5">
        <v>7.7912316121369294</v>
      </c>
      <c r="J2" s="5">
        <v>7.1539327183660566</v>
      </c>
      <c r="K2" s="5">
        <v>100.06893275460935</v>
      </c>
      <c r="L2" s="5">
        <v>183.26434124371653</v>
      </c>
      <c r="M2" s="3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/>
      <c r="T2" s="3"/>
      <c r="U2" s="3"/>
      <c r="V2" s="4"/>
    </row>
    <row r="3" spans="1:22" s="7" customFormat="1" x14ac:dyDescent="0.25">
      <c r="A3" s="6" t="s">
        <v>44</v>
      </c>
      <c r="B3" s="7" t="s">
        <v>24</v>
      </c>
      <c r="C3" s="7" t="s">
        <v>25</v>
      </c>
      <c r="D3" s="8">
        <v>1</v>
      </c>
      <c r="E3" s="8"/>
      <c r="F3" s="8"/>
      <c r="G3" s="8"/>
      <c r="H3" s="8"/>
      <c r="I3" s="8"/>
      <c r="J3" s="8"/>
      <c r="K3" s="8"/>
      <c r="L3" s="8"/>
      <c r="M3" s="8">
        <f t="shared" ref="M3:M34" si="0">SUMPRODUCT(E$2:L$2,E3:L3)</f>
        <v>0</v>
      </c>
      <c r="N3" s="8">
        <f t="shared" ref="N3:N34" si="1">EXP(-M3)</f>
        <v>1</v>
      </c>
      <c r="O3" s="8">
        <f>SUM(N3:N4)</f>
        <v>1.0006197349640362</v>
      </c>
      <c r="P3" s="8">
        <f t="shared" ref="P3:P34" si="2">N3/O3</f>
        <v>0.99938064886951439</v>
      </c>
      <c r="Q3" s="8">
        <f t="shared" ref="Q3:Q34" si="3">LN(P3)</f>
        <v>-6.1954300762733622E-4</v>
      </c>
      <c r="R3" s="18">
        <f>SUMPRODUCT(D3:D69,Q3:Q69)</f>
        <v>-1.0080696452321298E-3</v>
      </c>
      <c r="S3" s="19"/>
      <c r="T3" s="19"/>
      <c r="U3" s="19"/>
      <c r="V3" s="20"/>
    </row>
    <row r="4" spans="1:22" s="13" customFormat="1" x14ac:dyDescent="0.25">
      <c r="A4" s="12"/>
      <c r="C4" s="13" t="s">
        <v>24</v>
      </c>
      <c r="D4" s="14"/>
      <c r="E4" s="14"/>
      <c r="F4" s="14">
        <v>1</v>
      </c>
      <c r="G4" s="14"/>
      <c r="H4" s="14"/>
      <c r="I4" s="14"/>
      <c r="J4" s="14"/>
      <c r="K4" s="14"/>
      <c r="L4" s="14"/>
      <c r="M4" s="14">
        <f t="shared" si="0"/>
        <v>7.3862186486804831</v>
      </c>
      <c r="N4" s="14">
        <f t="shared" si="1"/>
        <v>6.1973496403627164E-4</v>
      </c>
      <c r="O4" s="14">
        <f>O3</f>
        <v>1.0006197349640362</v>
      </c>
      <c r="P4" s="14">
        <f t="shared" si="2"/>
        <v>6.1935113048569427E-4</v>
      </c>
      <c r="Q4" s="14">
        <f t="shared" si="3"/>
        <v>-7.3868381916881107</v>
      </c>
      <c r="R4" s="14"/>
      <c r="S4" s="21"/>
      <c r="T4" s="21"/>
      <c r="U4" s="21"/>
      <c r="V4" s="22"/>
    </row>
    <row r="5" spans="1:22" s="7" customFormat="1" x14ac:dyDescent="0.25">
      <c r="A5" s="6" t="s">
        <v>45</v>
      </c>
      <c r="B5" s="7" t="s">
        <v>0</v>
      </c>
      <c r="C5" s="7" t="s">
        <v>1</v>
      </c>
      <c r="D5" s="8">
        <v>1</v>
      </c>
      <c r="E5" s="8">
        <v>4</v>
      </c>
      <c r="F5" s="8">
        <v>3</v>
      </c>
      <c r="G5" s="8"/>
      <c r="H5" s="8"/>
      <c r="I5" s="8"/>
      <c r="J5" s="8"/>
      <c r="K5" s="8"/>
      <c r="L5" s="8"/>
      <c r="M5" s="8">
        <f t="shared" si="0"/>
        <v>-68.781795843193052</v>
      </c>
      <c r="N5" s="8">
        <f t="shared" si="1"/>
        <v>7.4396823003375372E+29</v>
      </c>
      <c r="O5" s="8">
        <f>SUM(N5:N9)</f>
        <v>7.4396823003375372E+29</v>
      </c>
      <c r="P5" s="8">
        <f t="shared" si="2"/>
        <v>1</v>
      </c>
      <c r="Q5" s="8">
        <f t="shared" si="3"/>
        <v>0</v>
      </c>
      <c r="R5" s="8"/>
      <c r="S5" s="8"/>
      <c r="T5" s="8"/>
      <c r="U5" s="8"/>
    </row>
    <row r="6" spans="1:22" s="10" customFormat="1" ht="15.75" x14ac:dyDescent="0.25">
      <c r="A6" s="9"/>
      <c r="C6" s="10" t="s">
        <v>0</v>
      </c>
      <c r="D6" s="11"/>
      <c r="E6" s="11"/>
      <c r="F6" s="11"/>
      <c r="G6" s="11"/>
      <c r="H6" s="11"/>
      <c r="I6" s="11"/>
      <c r="J6" s="11"/>
      <c r="K6" s="11"/>
      <c r="L6" s="11"/>
      <c r="M6" s="11">
        <f t="shared" si="0"/>
        <v>0</v>
      </c>
      <c r="N6" s="11">
        <f t="shared" si="1"/>
        <v>1</v>
      </c>
      <c r="O6" s="11">
        <f>O5</f>
        <v>7.4396823003375372E+29</v>
      </c>
      <c r="P6" s="11">
        <f t="shared" si="2"/>
        <v>1.3441434185363401E-30</v>
      </c>
      <c r="Q6" s="11">
        <f t="shared" si="3"/>
        <v>-68.781795843193052</v>
      </c>
      <c r="R6" s="11"/>
      <c r="S6" s="11"/>
      <c r="T6" s="16"/>
      <c r="U6" s="16"/>
    </row>
    <row r="7" spans="1:22" s="10" customFormat="1" ht="15.75" x14ac:dyDescent="0.25">
      <c r="A7" s="9"/>
      <c r="C7" s="10" t="s">
        <v>11</v>
      </c>
      <c r="D7" s="11"/>
      <c r="E7" s="11">
        <v>1</v>
      </c>
      <c r="F7" s="11">
        <v>1</v>
      </c>
      <c r="G7" s="11"/>
      <c r="H7" s="11"/>
      <c r="I7" s="11"/>
      <c r="J7" s="11"/>
      <c r="K7" s="11"/>
      <c r="L7" s="11"/>
      <c r="M7" s="11">
        <f t="shared" si="0"/>
        <v>-15.348894298628142</v>
      </c>
      <c r="N7" s="11">
        <f t="shared" si="1"/>
        <v>4633830.0032233847</v>
      </c>
      <c r="O7" s="11">
        <f>O6</f>
        <v>7.4396823003375372E+29</v>
      </c>
      <c r="P7" s="11">
        <f t="shared" si="2"/>
        <v>6.2285321014489404E-24</v>
      </c>
      <c r="Q7" s="11">
        <f t="shared" si="3"/>
        <v>-53.432901544564913</v>
      </c>
      <c r="R7" s="11"/>
      <c r="S7" s="11"/>
      <c r="T7" s="16"/>
      <c r="U7" s="16"/>
    </row>
    <row r="8" spans="1:22" s="10" customFormat="1" ht="15.75" x14ac:dyDescent="0.25">
      <c r="A8" s="9"/>
      <c r="C8" s="10" t="s">
        <v>13</v>
      </c>
      <c r="D8" s="11"/>
      <c r="E8" s="11">
        <v>4</v>
      </c>
      <c r="F8" s="11">
        <v>3</v>
      </c>
      <c r="G8" s="11">
        <v>1</v>
      </c>
      <c r="H8" s="11"/>
      <c r="I8" s="11"/>
      <c r="J8" s="11"/>
      <c r="K8" s="11"/>
      <c r="L8" s="11"/>
      <c r="M8" s="11">
        <f t="shared" si="0"/>
        <v>131.21820415680696</v>
      </c>
      <c r="N8" s="11">
        <f t="shared" si="1"/>
        <v>1.0295750495461753E-57</v>
      </c>
      <c r="O8" s="11">
        <f>O7</f>
        <v>7.4396823003375372E+29</v>
      </c>
      <c r="P8" s="11">
        <f t="shared" si="2"/>
        <v>1.3838965267367179E-87</v>
      </c>
      <c r="Q8" s="11">
        <f t="shared" si="3"/>
        <v>-200</v>
      </c>
      <c r="R8" s="11"/>
      <c r="S8" s="11"/>
      <c r="T8" s="16"/>
      <c r="U8" s="16"/>
    </row>
    <row r="9" spans="1:22" s="13" customFormat="1" ht="15.75" x14ac:dyDescent="0.25">
      <c r="A9" s="12"/>
      <c r="C9" s="13" t="s">
        <v>12</v>
      </c>
      <c r="D9" s="14"/>
      <c r="E9" s="14">
        <v>5</v>
      </c>
      <c r="F9" s="14">
        <v>4</v>
      </c>
      <c r="G9" s="14">
        <v>1</v>
      </c>
      <c r="H9" s="14"/>
      <c r="I9" s="14"/>
      <c r="J9" s="14"/>
      <c r="K9" s="14"/>
      <c r="L9" s="14"/>
      <c r="M9" s="14">
        <f t="shared" si="0"/>
        <v>115.86930985817881</v>
      </c>
      <c r="N9" s="14">
        <f t="shared" si="1"/>
        <v>4.7708757551573204E-51</v>
      </c>
      <c r="O9" s="14">
        <f>O8</f>
        <v>7.4396823003375372E+29</v>
      </c>
      <c r="P9" s="14">
        <f t="shared" si="2"/>
        <v>6.4127412469493037E-81</v>
      </c>
      <c r="Q9" s="14">
        <f t="shared" si="3"/>
        <v>-184.65110570137188</v>
      </c>
      <c r="R9" s="14"/>
      <c r="S9" s="14"/>
      <c r="T9" s="17"/>
      <c r="U9" s="17"/>
    </row>
    <row r="10" spans="1:22" ht="15.75" x14ac:dyDescent="0.25">
      <c r="A10" t="s">
        <v>46</v>
      </c>
      <c r="B10" t="s">
        <v>2</v>
      </c>
      <c r="C10" t="s">
        <v>2</v>
      </c>
      <c r="D10" s="1">
        <v>1</v>
      </c>
      <c r="M10" s="1">
        <f t="shared" si="0"/>
        <v>0</v>
      </c>
      <c r="N10" s="1">
        <f t="shared" si="1"/>
        <v>1</v>
      </c>
      <c r="O10" s="1">
        <f>SUM(N10:N13)</f>
        <v>1.0000000002380225</v>
      </c>
      <c r="P10" s="1">
        <f t="shared" si="2"/>
        <v>0.99999999976197751</v>
      </c>
      <c r="Q10" s="1">
        <f t="shared" si="3"/>
        <v>-2.3802249063455408E-10</v>
      </c>
      <c r="T10" s="2"/>
      <c r="U10" s="2"/>
    </row>
    <row r="11" spans="1:22" ht="15.75" x14ac:dyDescent="0.25">
      <c r="C11" t="s">
        <v>28</v>
      </c>
      <c r="F11" s="1">
        <v>3</v>
      </c>
      <c r="M11" s="1">
        <f t="shared" si="0"/>
        <v>22.158655946041449</v>
      </c>
      <c r="N11" s="1">
        <f t="shared" si="1"/>
        <v>2.3802249116196671E-10</v>
      </c>
      <c r="O11" s="1">
        <f>O10</f>
        <v>1.0000000002380225</v>
      </c>
      <c r="P11" s="1">
        <f t="shared" si="2"/>
        <v>2.3802249110531203E-10</v>
      </c>
      <c r="Q11" s="1">
        <f t="shared" si="3"/>
        <v>-22.15865594627947</v>
      </c>
      <c r="T11" s="2"/>
      <c r="U11" s="2"/>
    </row>
    <row r="12" spans="1:22" ht="15.75" x14ac:dyDescent="0.25">
      <c r="C12" t="s">
        <v>27</v>
      </c>
      <c r="F12" s="1">
        <v>3</v>
      </c>
      <c r="G12" s="1">
        <v>1</v>
      </c>
      <c r="M12" s="1">
        <f t="shared" si="0"/>
        <v>222.15865594604145</v>
      </c>
      <c r="N12" s="1">
        <f t="shared" si="1"/>
        <v>3.2939849880427154E-97</v>
      </c>
      <c r="O12" s="1">
        <f>O11</f>
        <v>1.0000000002380225</v>
      </c>
      <c r="P12" s="1">
        <f t="shared" si="2"/>
        <v>3.2939849872586728E-97</v>
      </c>
      <c r="Q12" s="1">
        <f t="shared" si="3"/>
        <v>-222.15865594627948</v>
      </c>
      <c r="T12" s="2"/>
      <c r="U12" s="2"/>
    </row>
    <row r="13" spans="1:22" ht="15.75" x14ac:dyDescent="0.25">
      <c r="C13" t="s">
        <v>33</v>
      </c>
      <c r="H13" s="1">
        <v>1</v>
      </c>
      <c r="M13" s="1">
        <f t="shared" si="0"/>
        <v>72.99334665111985</v>
      </c>
      <c r="N13" s="1">
        <f t="shared" si="1"/>
        <v>1.9924724897571189E-32</v>
      </c>
      <c r="O13" s="1">
        <f>O12</f>
        <v>1.0000000002380225</v>
      </c>
      <c r="P13" s="1">
        <f t="shared" si="2"/>
        <v>1.9924724892828656E-32</v>
      </c>
      <c r="Q13" s="1">
        <f t="shared" si="3"/>
        <v>-72.993346651357868</v>
      </c>
      <c r="T13" s="2"/>
      <c r="U13" s="2"/>
    </row>
    <row r="14" spans="1:22" s="7" customFormat="1" ht="15.75" x14ac:dyDescent="0.25">
      <c r="A14" s="6" t="s">
        <v>47</v>
      </c>
      <c r="B14" s="7" t="s">
        <v>22</v>
      </c>
      <c r="C14" s="7" t="s">
        <v>23</v>
      </c>
      <c r="D14" s="8">
        <v>1</v>
      </c>
      <c r="E14" s="8"/>
      <c r="F14" s="8">
        <v>1</v>
      </c>
      <c r="G14" s="8"/>
      <c r="H14" s="8"/>
      <c r="I14" s="8"/>
      <c r="J14" s="8"/>
      <c r="K14" s="8"/>
      <c r="L14" s="8"/>
      <c r="M14" s="8">
        <f t="shared" si="0"/>
        <v>7.3862186486804831</v>
      </c>
      <c r="N14" s="8">
        <f t="shared" si="1"/>
        <v>6.1973496403627164E-4</v>
      </c>
      <c r="O14" s="8">
        <f>SUM(N14:N16)</f>
        <v>6.1973496418378255E-4</v>
      </c>
      <c r="P14" s="8">
        <f t="shared" si="2"/>
        <v>0.9999999997619774</v>
      </c>
      <c r="Q14" s="8">
        <f t="shared" si="3"/>
        <v>-2.3802260165685654E-10</v>
      </c>
      <c r="R14" s="8"/>
      <c r="S14" s="8"/>
      <c r="T14" s="15"/>
      <c r="U14" s="15"/>
    </row>
    <row r="15" spans="1:22" s="10" customFormat="1" ht="15.75" x14ac:dyDescent="0.25">
      <c r="A15" s="9"/>
      <c r="C15" s="10" t="s">
        <v>29</v>
      </c>
      <c r="D15" s="11"/>
      <c r="E15" s="11"/>
      <c r="F15" s="11">
        <v>4</v>
      </c>
      <c r="G15" s="11"/>
      <c r="H15" s="11"/>
      <c r="I15" s="11"/>
      <c r="J15" s="11"/>
      <c r="K15" s="11"/>
      <c r="L15" s="11"/>
      <c r="M15" s="11">
        <f t="shared" si="0"/>
        <v>29.544874594721932</v>
      </c>
      <c r="N15" s="11">
        <f t="shared" si="1"/>
        <v>1.4751086000008521E-13</v>
      </c>
      <c r="O15" s="11">
        <f>O14</f>
        <v>6.1973496418378255E-4</v>
      </c>
      <c r="P15" s="11">
        <f t="shared" si="2"/>
        <v>2.3802249110531198E-10</v>
      </c>
      <c r="Q15" s="11">
        <f t="shared" si="3"/>
        <v>-22.15865594627947</v>
      </c>
      <c r="R15" s="11"/>
      <c r="S15" s="11"/>
      <c r="T15" s="16"/>
      <c r="U15" s="16"/>
    </row>
    <row r="16" spans="1:22" s="13" customFormat="1" ht="15.75" x14ac:dyDescent="0.25">
      <c r="A16" s="12"/>
      <c r="C16" s="13" t="s">
        <v>30</v>
      </c>
      <c r="D16" s="14"/>
      <c r="E16" s="14"/>
      <c r="F16" s="14">
        <v>4</v>
      </c>
      <c r="G16" s="14">
        <v>1</v>
      </c>
      <c r="H16" s="14"/>
      <c r="I16" s="14"/>
      <c r="J16" s="14"/>
      <c r="K16" s="14"/>
      <c r="L16" s="14"/>
      <c r="M16" s="14">
        <f t="shared" si="0"/>
        <v>229.54487459472193</v>
      </c>
      <c r="N16" s="14">
        <f t="shared" si="1"/>
        <v>2.0413976681006708E-100</v>
      </c>
      <c r="O16" s="14">
        <f>O15</f>
        <v>6.1973496418378255E-4</v>
      </c>
      <c r="P16" s="14">
        <f t="shared" si="2"/>
        <v>3.2939849872586723E-97</v>
      </c>
      <c r="Q16" s="14">
        <f t="shared" si="3"/>
        <v>-222.15865594627948</v>
      </c>
      <c r="R16" s="14"/>
      <c r="S16" s="14"/>
      <c r="T16" s="17"/>
      <c r="U16" s="17"/>
    </row>
    <row r="17" spans="1:21" ht="15.75" x14ac:dyDescent="0.25">
      <c r="A17" t="s">
        <v>48</v>
      </c>
      <c r="B17" t="s">
        <v>3</v>
      </c>
      <c r="C17" t="s">
        <v>4</v>
      </c>
      <c r="D17" s="1">
        <v>1</v>
      </c>
      <c r="E17" s="1">
        <v>1</v>
      </c>
      <c r="F17" s="1">
        <v>1</v>
      </c>
      <c r="M17" s="1">
        <f t="shared" si="0"/>
        <v>-15.348894298628142</v>
      </c>
      <c r="N17" s="1">
        <f t="shared" si="1"/>
        <v>4633830.0032233847</v>
      </c>
      <c r="O17" s="1">
        <f>SUM(N17:N20)</f>
        <v>4633831.0032233847</v>
      </c>
      <c r="P17" s="1">
        <f t="shared" si="2"/>
        <v>0.99999978419584157</v>
      </c>
      <c r="Q17" s="1">
        <f t="shared" si="3"/>
        <v>-2.1580418171786316E-7</v>
      </c>
      <c r="T17" s="2"/>
      <c r="U17" s="2"/>
    </row>
    <row r="18" spans="1:21" ht="15.75" x14ac:dyDescent="0.25">
      <c r="C18" t="s">
        <v>31</v>
      </c>
      <c r="E18" s="1">
        <v>2</v>
      </c>
      <c r="F18" s="1">
        <v>1</v>
      </c>
      <c r="H18" s="1">
        <v>1</v>
      </c>
      <c r="M18" s="1">
        <f t="shared" si="0"/>
        <v>34.909339405183083</v>
      </c>
      <c r="N18" s="1">
        <f t="shared" si="1"/>
        <v>6.903455495678458E-16</v>
      </c>
      <c r="O18" s="1">
        <f>O17</f>
        <v>4633831.0032233847</v>
      </c>
      <c r="P18" s="1">
        <f t="shared" si="2"/>
        <v>1.4897944035672163E-22</v>
      </c>
      <c r="Q18" s="1">
        <f t="shared" si="3"/>
        <v>-50.258233919615407</v>
      </c>
      <c r="T18" s="2"/>
      <c r="U18" s="2"/>
    </row>
    <row r="19" spans="1:21" ht="15.75" x14ac:dyDescent="0.25">
      <c r="C19" t="s">
        <v>32</v>
      </c>
      <c r="E19" s="1">
        <v>4</v>
      </c>
      <c r="F19" s="1">
        <v>2</v>
      </c>
      <c r="G19" s="1">
        <v>1</v>
      </c>
      <c r="H19" s="1">
        <v>1</v>
      </c>
      <c r="M19" s="1">
        <f t="shared" si="0"/>
        <v>196.82533215924633</v>
      </c>
      <c r="N19" s="1">
        <f t="shared" si="1"/>
        <v>3.3101246200480842E-86</v>
      </c>
      <c r="O19" s="1">
        <f>O18</f>
        <v>4633831.0032233847</v>
      </c>
      <c r="P19" s="1">
        <f t="shared" si="2"/>
        <v>7.1433865795828462E-93</v>
      </c>
      <c r="Q19" s="1">
        <f t="shared" si="3"/>
        <v>-212.17422667367865</v>
      </c>
      <c r="T19" s="2"/>
    </row>
    <row r="20" spans="1:21" ht="15.75" x14ac:dyDescent="0.25">
      <c r="C20" s="23" t="s">
        <v>34</v>
      </c>
      <c r="M20" s="1">
        <f t="shared" si="0"/>
        <v>0</v>
      </c>
      <c r="N20" s="1">
        <f t="shared" si="1"/>
        <v>1</v>
      </c>
      <c r="O20" s="1">
        <f>O19</f>
        <v>4633831.0032233847</v>
      </c>
      <c r="P20" s="1">
        <f t="shared" si="2"/>
        <v>2.1580415843917921E-7</v>
      </c>
      <c r="Q20" s="1">
        <f t="shared" si="3"/>
        <v>-15.348894514432324</v>
      </c>
      <c r="U20" s="2"/>
    </row>
    <row r="21" spans="1:21" s="7" customFormat="1" x14ac:dyDescent="0.25">
      <c r="A21" s="6" t="s">
        <v>49</v>
      </c>
      <c r="B21" s="7" t="s">
        <v>35</v>
      </c>
      <c r="C21" s="7" t="s">
        <v>36</v>
      </c>
      <c r="D21" s="8"/>
      <c r="E21" s="8"/>
      <c r="F21" s="8"/>
      <c r="G21" s="8"/>
      <c r="H21" s="8"/>
      <c r="I21" s="8"/>
      <c r="J21" s="8"/>
      <c r="K21" s="8"/>
      <c r="L21" s="8"/>
      <c r="M21" s="8">
        <f t="shared" si="0"/>
        <v>0</v>
      </c>
      <c r="N21" s="8">
        <f t="shared" si="1"/>
        <v>1</v>
      </c>
      <c r="O21" s="8">
        <f>SUM(N21:N24)</f>
        <v>3.4647682872248764E+16</v>
      </c>
      <c r="P21" s="8">
        <f t="shared" si="2"/>
        <v>2.8861958927734097E-17</v>
      </c>
      <c r="Q21" s="8">
        <f t="shared" si="3"/>
        <v>-38.084007245936768</v>
      </c>
      <c r="R21" s="8"/>
      <c r="S21" s="8"/>
      <c r="T21" s="8"/>
      <c r="U21" s="8"/>
    </row>
    <row r="22" spans="1:21" s="10" customFormat="1" x14ac:dyDescent="0.25">
      <c r="A22" s="9"/>
      <c r="C22" s="10" t="s">
        <v>31</v>
      </c>
      <c r="D22" s="11">
        <v>1</v>
      </c>
      <c r="E22" s="11">
        <v>2</v>
      </c>
      <c r="F22" s="11">
        <v>1</v>
      </c>
      <c r="G22" s="11"/>
      <c r="H22" s="11"/>
      <c r="I22" s="11"/>
      <c r="J22" s="11"/>
      <c r="K22" s="11"/>
      <c r="L22" s="11"/>
      <c r="M22" s="11">
        <f t="shared" si="0"/>
        <v>-38.084007245936768</v>
      </c>
      <c r="N22" s="11">
        <f t="shared" si="1"/>
        <v>3.4647682872248764E+16</v>
      </c>
      <c r="O22" s="11">
        <f>O21</f>
        <v>3.4647682872248764E+16</v>
      </c>
      <c r="P22" s="11">
        <f t="shared" si="2"/>
        <v>1</v>
      </c>
      <c r="Q22" s="11">
        <f t="shared" si="3"/>
        <v>0</v>
      </c>
      <c r="R22" s="11"/>
      <c r="S22" s="11"/>
      <c r="T22" s="11"/>
      <c r="U22" s="11"/>
    </row>
    <row r="23" spans="1:21" s="10" customFormat="1" x14ac:dyDescent="0.25">
      <c r="A23" s="9"/>
      <c r="C23" s="10" t="s">
        <v>32</v>
      </c>
      <c r="D23" s="11"/>
      <c r="E23" s="11">
        <v>1</v>
      </c>
      <c r="F23" s="11">
        <v>2</v>
      </c>
      <c r="G23" s="11">
        <v>1</v>
      </c>
      <c r="H23" s="11"/>
      <c r="I23" s="11"/>
      <c r="J23" s="11"/>
      <c r="K23" s="11"/>
      <c r="L23" s="11"/>
      <c r="M23" s="11">
        <f t="shared" si="0"/>
        <v>192.03732435005233</v>
      </c>
      <c r="N23" s="11">
        <f t="shared" si="1"/>
        <v>3.9741999660520995E-84</v>
      </c>
      <c r="O23" s="11">
        <f>O22</f>
        <v>3.4647682872248764E+16</v>
      </c>
      <c r="P23" s="11">
        <f t="shared" si="2"/>
        <v>1.1470319619079794E-100</v>
      </c>
      <c r="Q23" s="11">
        <f t="shared" si="3"/>
        <v>-230.12133159598909</v>
      </c>
      <c r="R23" s="11"/>
      <c r="S23" s="11"/>
      <c r="T23" s="11"/>
      <c r="U23" s="11"/>
    </row>
    <row r="24" spans="1:21" s="13" customFormat="1" x14ac:dyDescent="0.25">
      <c r="A24" s="12"/>
      <c r="C24" s="13" t="s">
        <v>34</v>
      </c>
      <c r="D24" s="14"/>
      <c r="E24" s="14"/>
      <c r="F24" s="14"/>
      <c r="G24" s="14"/>
      <c r="H24" s="14">
        <v>1</v>
      </c>
      <c r="I24" s="14"/>
      <c r="J24" s="14"/>
      <c r="K24" s="14"/>
      <c r="L24" s="14"/>
      <c r="M24" s="14">
        <f t="shared" si="0"/>
        <v>72.99334665111985</v>
      </c>
      <c r="N24" s="14">
        <f t="shared" si="1"/>
        <v>1.9924724897571189E-32</v>
      </c>
      <c r="O24" s="14">
        <f>O23</f>
        <v>3.4647682872248764E+16</v>
      </c>
      <c r="P24" s="14">
        <f t="shared" si="2"/>
        <v>5.7506659164010067E-49</v>
      </c>
      <c r="Q24" s="14">
        <f t="shared" si="3"/>
        <v>-111.07735389705661</v>
      </c>
      <c r="R24" s="14"/>
      <c r="S24" s="14"/>
      <c r="T24" s="14"/>
      <c r="U24" s="14"/>
    </row>
    <row r="25" spans="1:21" x14ac:dyDescent="0.25">
      <c r="A25" t="s">
        <v>50</v>
      </c>
      <c r="B25" t="s">
        <v>5</v>
      </c>
      <c r="C25" s="23" t="s">
        <v>37</v>
      </c>
      <c r="M25" s="1">
        <f t="shared" si="0"/>
        <v>0</v>
      </c>
      <c r="N25" s="1">
        <f t="shared" si="1"/>
        <v>1</v>
      </c>
      <c r="O25" s="1">
        <f>SUM(N25:N27)</f>
        <v>4633831.0032233847</v>
      </c>
      <c r="P25" s="1">
        <f t="shared" si="2"/>
        <v>2.1580415843917921E-7</v>
      </c>
      <c r="Q25" s="1">
        <f t="shared" si="3"/>
        <v>-15.348894514432324</v>
      </c>
    </row>
    <row r="26" spans="1:21" x14ac:dyDescent="0.25">
      <c r="C26" t="s">
        <v>6</v>
      </c>
      <c r="D26" s="1">
        <v>1</v>
      </c>
      <c r="E26" s="1">
        <v>1</v>
      </c>
      <c r="F26" s="1">
        <v>1</v>
      </c>
      <c r="M26" s="1">
        <f t="shared" si="0"/>
        <v>-15.348894298628142</v>
      </c>
      <c r="N26" s="1">
        <f t="shared" si="1"/>
        <v>4633830.0032233847</v>
      </c>
      <c r="O26" s="1">
        <f>O25</f>
        <v>4633831.0032233847</v>
      </c>
      <c r="P26" s="1">
        <f t="shared" si="2"/>
        <v>0.99999978419584157</v>
      </c>
      <c r="Q26" s="1">
        <f t="shared" si="3"/>
        <v>-2.1580418171786316E-7</v>
      </c>
    </row>
    <row r="27" spans="1:21" x14ac:dyDescent="0.25">
      <c r="C27" t="s">
        <v>39</v>
      </c>
      <c r="E27" s="1">
        <v>2</v>
      </c>
      <c r="F27" s="1">
        <v>1</v>
      </c>
      <c r="H27" s="1">
        <v>1</v>
      </c>
      <c r="M27" s="1">
        <f t="shared" si="0"/>
        <v>34.909339405183083</v>
      </c>
      <c r="N27" s="1">
        <f t="shared" si="1"/>
        <v>6.903455495678458E-16</v>
      </c>
      <c r="O27" s="1">
        <f>O26</f>
        <v>4633831.0032233847</v>
      </c>
      <c r="P27" s="1">
        <f t="shared" si="2"/>
        <v>1.4897944035672163E-22</v>
      </c>
      <c r="Q27" s="1">
        <f t="shared" si="3"/>
        <v>-50.258233919615407</v>
      </c>
    </row>
    <row r="28" spans="1:21" s="7" customFormat="1" x14ac:dyDescent="0.25">
      <c r="A28" s="6" t="s">
        <v>51</v>
      </c>
      <c r="B28" s="7" t="s">
        <v>7</v>
      </c>
      <c r="C28" s="7" t="s">
        <v>8</v>
      </c>
      <c r="D28" s="8">
        <v>1</v>
      </c>
      <c r="E28" s="8">
        <v>1</v>
      </c>
      <c r="F28" s="8">
        <v>1</v>
      </c>
      <c r="G28" s="8"/>
      <c r="H28" s="8"/>
      <c r="I28" s="8"/>
      <c r="J28" s="8"/>
      <c r="K28" s="8"/>
      <c r="L28" s="8"/>
      <c r="M28" s="8">
        <f t="shared" si="0"/>
        <v>-15.348894298628142</v>
      </c>
      <c r="N28" s="8">
        <f t="shared" si="1"/>
        <v>4633830.0032233847</v>
      </c>
      <c r="O28" s="8">
        <f>SUM(N28:N30)</f>
        <v>4633831.0032233847</v>
      </c>
      <c r="P28" s="8">
        <f t="shared" si="2"/>
        <v>0.99999978419584157</v>
      </c>
      <c r="Q28" s="8">
        <f t="shared" si="3"/>
        <v>-2.1580418171786316E-7</v>
      </c>
      <c r="R28" s="8"/>
      <c r="S28" s="8"/>
      <c r="T28" s="8"/>
      <c r="U28" s="8"/>
    </row>
    <row r="29" spans="1:21" s="10" customFormat="1" x14ac:dyDescent="0.25">
      <c r="A29" s="9"/>
      <c r="C29" s="10" t="s">
        <v>40</v>
      </c>
      <c r="D29" s="11"/>
      <c r="E29" s="11"/>
      <c r="F29" s="11"/>
      <c r="G29" s="11"/>
      <c r="H29" s="11">
        <v>1</v>
      </c>
      <c r="I29" s="11"/>
      <c r="J29" s="11"/>
      <c r="K29" s="11"/>
      <c r="L29" s="11"/>
      <c r="M29" s="11">
        <f t="shared" si="0"/>
        <v>72.99334665111985</v>
      </c>
      <c r="N29" s="11">
        <f t="shared" si="1"/>
        <v>1.9924724897571189E-32</v>
      </c>
      <c r="O29" s="11">
        <f>O28</f>
        <v>4633831.0032233847</v>
      </c>
      <c r="P29" s="11">
        <f t="shared" si="2"/>
        <v>4.2998384886525117E-39</v>
      </c>
      <c r="Q29" s="11">
        <f t="shared" si="3"/>
        <v>-88.342241165552181</v>
      </c>
      <c r="R29" s="11"/>
      <c r="S29" s="11"/>
      <c r="T29" s="11"/>
      <c r="U29" s="11"/>
    </row>
    <row r="30" spans="1:21" s="13" customFormat="1" x14ac:dyDescent="0.25">
      <c r="A30" s="12"/>
      <c r="C30" s="13" t="s">
        <v>41</v>
      </c>
      <c r="D30" s="14"/>
      <c r="E30" s="14"/>
      <c r="F30" s="14"/>
      <c r="G30" s="14"/>
      <c r="H30" s="14"/>
      <c r="I30" s="14"/>
      <c r="J30" s="14"/>
      <c r="K30" s="14"/>
      <c r="L30" s="14"/>
      <c r="M30" s="14">
        <f t="shared" si="0"/>
        <v>0</v>
      </c>
      <c r="N30" s="14">
        <f t="shared" si="1"/>
        <v>1</v>
      </c>
      <c r="O30" s="14">
        <f>O29</f>
        <v>4633831.0032233847</v>
      </c>
      <c r="P30" s="14">
        <f t="shared" si="2"/>
        <v>2.1580415843917921E-7</v>
      </c>
      <c r="Q30" s="14">
        <f t="shared" si="3"/>
        <v>-15.348894514432324</v>
      </c>
      <c r="R30" s="14"/>
      <c r="S30" s="14"/>
      <c r="T30" s="14"/>
      <c r="U30" s="14"/>
    </row>
    <row r="31" spans="1:21" x14ac:dyDescent="0.25">
      <c r="A31" t="s">
        <v>52</v>
      </c>
      <c r="B31" t="s">
        <v>9</v>
      </c>
      <c r="C31" s="23" t="s">
        <v>42</v>
      </c>
      <c r="E31" s="1">
        <v>1</v>
      </c>
      <c r="M31" s="1">
        <f t="shared" si="0"/>
        <v>-22.735112947308625</v>
      </c>
      <c r="N31" s="1">
        <f t="shared" si="1"/>
        <v>7477115657.7058601</v>
      </c>
      <c r="O31" s="1">
        <f>SUM(N31:N33)</f>
        <v>21479857614430.938</v>
      </c>
      <c r="P31" s="1">
        <f t="shared" si="2"/>
        <v>3.4809893957036598E-4</v>
      </c>
      <c r="Q31" s="1">
        <f t="shared" si="3"/>
        <v>-7.963023809487729</v>
      </c>
    </row>
    <row r="32" spans="1:21" x14ac:dyDescent="0.25">
      <c r="C32" t="s">
        <v>10</v>
      </c>
      <c r="D32" s="1">
        <v>1</v>
      </c>
      <c r="E32" s="1">
        <v>2</v>
      </c>
      <c r="F32" s="1">
        <v>2</v>
      </c>
      <c r="M32" s="1">
        <f t="shared" si="0"/>
        <v>-30.697788597256285</v>
      </c>
      <c r="N32" s="1">
        <f t="shared" si="1"/>
        <v>21472380498773.23</v>
      </c>
      <c r="O32" s="1">
        <f>O31</f>
        <v>21479857614430.938</v>
      </c>
      <c r="P32" s="1">
        <f t="shared" si="2"/>
        <v>0.99965190106042956</v>
      </c>
      <c r="Q32" s="1">
        <f t="shared" si="3"/>
        <v>-3.4815954007002653E-4</v>
      </c>
    </row>
    <row r="33" spans="1:21" x14ac:dyDescent="0.25">
      <c r="C33" t="s">
        <v>43</v>
      </c>
      <c r="E33" s="1">
        <v>4</v>
      </c>
      <c r="F33" s="1">
        <v>3</v>
      </c>
      <c r="G33" s="1">
        <v>1</v>
      </c>
      <c r="M33" s="1">
        <f t="shared" si="0"/>
        <v>131.21820415680696</v>
      </c>
      <c r="N33" s="1">
        <f t="shared" si="1"/>
        <v>1.0295750495461753E-57</v>
      </c>
      <c r="O33" s="1">
        <f>O32</f>
        <v>21479857614430.938</v>
      </c>
      <c r="P33" s="1">
        <f t="shared" si="2"/>
        <v>4.7932117057166616E-71</v>
      </c>
      <c r="Q33" s="1">
        <f t="shared" si="3"/>
        <v>-161.91634091360331</v>
      </c>
    </row>
    <row r="34" spans="1:21" s="7" customFormat="1" x14ac:dyDescent="0.25">
      <c r="A34" s="6" t="s">
        <v>53</v>
      </c>
      <c r="B34" s="7" t="s">
        <v>54</v>
      </c>
      <c r="C34" s="7" t="s">
        <v>55</v>
      </c>
      <c r="D34" s="8">
        <v>1</v>
      </c>
      <c r="E34" s="8">
        <v>3</v>
      </c>
      <c r="F34" s="8">
        <v>2</v>
      </c>
      <c r="G34" s="8"/>
      <c r="H34" s="8"/>
      <c r="I34" s="8">
        <v>1</v>
      </c>
      <c r="J34" s="8"/>
      <c r="K34" s="8"/>
      <c r="L34" s="8"/>
      <c r="M34" s="8">
        <f t="shared" si="0"/>
        <v>-45.641669932427988</v>
      </c>
      <c r="N34" s="8">
        <f t="shared" si="1"/>
        <v>6.636290618124451E+19</v>
      </c>
      <c r="O34" s="8">
        <f>SUM(N34:N39)</f>
        <v>6.6362927653625012E+19</v>
      </c>
      <c r="P34" s="8">
        <f t="shared" si="2"/>
        <v>0.99999967644012611</v>
      </c>
      <c r="Q34" s="8">
        <f t="shared" si="3"/>
        <v>-3.2355992623927126E-7</v>
      </c>
      <c r="R34" s="8"/>
      <c r="S34" s="8"/>
      <c r="T34" s="8"/>
      <c r="U34" s="8"/>
    </row>
    <row r="35" spans="1:21" s="10" customFormat="1" x14ac:dyDescent="0.25">
      <c r="A35" s="9"/>
      <c r="C35" s="10" t="s">
        <v>54</v>
      </c>
      <c r="D35" s="11"/>
      <c r="E35" s="11"/>
      <c r="F35" s="11"/>
      <c r="G35" s="11"/>
      <c r="H35" s="11"/>
      <c r="I35" s="11"/>
      <c r="J35" s="11"/>
      <c r="K35" s="11"/>
      <c r="L35" s="11"/>
      <c r="M35" s="11">
        <f t="shared" ref="M35:M66" si="4">SUMPRODUCT(E$2:L$2,E35:L35)</f>
        <v>0</v>
      </c>
      <c r="N35" s="11">
        <f t="shared" ref="N35:N61" si="5">EXP(-M35)</f>
        <v>1</v>
      </c>
      <c r="O35" s="11">
        <f>O34</f>
        <v>6.6362927653625012E+19</v>
      </c>
      <c r="P35" s="11">
        <f t="shared" ref="P35:P61" si="6">N35/O35</f>
        <v>1.5068654071734219E-20</v>
      </c>
      <c r="Q35" s="11">
        <f t="shared" ref="Q35:Q61" si="7">LN(P35)</f>
        <v>-45.641670255987911</v>
      </c>
      <c r="R35" s="11"/>
      <c r="S35" s="11"/>
      <c r="T35" s="11"/>
      <c r="U35" s="11"/>
    </row>
    <row r="36" spans="1:21" s="10" customFormat="1" x14ac:dyDescent="0.25">
      <c r="A36" s="9"/>
      <c r="C36" s="10" t="s">
        <v>65</v>
      </c>
      <c r="D36" s="11"/>
      <c r="E36" s="11">
        <v>2</v>
      </c>
      <c r="F36" s="11">
        <v>2</v>
      </c>
      <c r="G36" s="11"/>
      <c r="H36" s="11"/>
      <c r="I36" s="11"/>
      <c r="J36" s="11"/>
      <c r="K36" s="11"/>
      <c r="L36" s="11"/>
      <c r="M36" s="11">
        <f t="shared" si="4"/>
        <v>-30.697788597256285</v>
      </c>
      <c r="N36" s="11">
        <f t="shared" si="5"/>
        <v>21472380498773.23</v>
      </c>
      <c r="O36" s="11">
        <f>O35</f>
        <v>6.6362927653625012E+19</v>
      </c>
      <c r="P36" s="11">
        <f t="shared" si="6"/>
        <v>3.2355987383266572E-7</v>
      </c>
      <c r="Q36" s="11">
        <f t="shared" si="7"/>
        <v>-14.943881658731629</v>
      </c>
      <c r="R36" s="11"/>
      <c r="S36" s="11"/>
      <c r="T36" s="11"/>
      <c r="U36" s="11"/>
    </row>
    <row r="37" spans="1:21" s="10" customFormat="1" x14ac:dyDescent="0.25">
      <c r="A37" s="9"/>
      <c r="C37" s="10" t="s">
        <v>56</v>
      </c>
      <c r="D37" s="11"/>
      <c r="E37" s="11"/>
      <c r="F37" s="11"/>
      <c r="G37" s="11"/>
      <c r="H37" s="11"/>
      <c r="I37" s="11">
        <v>1</v>
      </c>
      <c r="J37" s="11"/>
      <c r="K37" s="11"/>
      <c r="L37" s="11"/>
      <c r="M37" s="11">
        <f t="shared" si="4"/>
        <v>7.7912316121369294</v>
      </c>
      <c r="N37" s="11">
        <f t="shared" si="5"/>
        <v>4.1334349149532284E-4</v>
      </c>
      <c r="O37" s="11">
        <f>O36</f>
        <v>6.6362927653625012E+19</v>
      </c>
      <c r="P37" s="11">
        <f t="shared" si="6"/>
        <v>6.2285300861458351E-24</v>
      </c>
      <c r="Q37" s="11">
        <f t="shared" si="7"/>
        <v>-53.432901868124844</v>
      </c>
      <c r="R37" s="11"/>
      <c r="S37" s="11"/>
      <c r="T37" s="11"/>
      <c r="U37" s="11"/>
    </row>
    <row r="38" spans="1:21" s="10" customFormat="1" x14ac:dyDescent="0.25">
      <c r="A38" s="9"/>
      <c r="C38" s="10" t="s">
        <v>57</v>
      </c>
      <c r="D38" s="11"/>
      <c r="E38" s="11">
        <v>4</v>
      </c>
      <c r="F38" s="11">
        <v>4</v>
      </c>
      <c r="G38" s="11">
        <v>1</v>
      </c>
      <c r="H38" s="11"/>
      <c r="I38" s="11">
        <v>1</v>
      </c>
      <c r="J38" s="11"/>
      <c r="K38" s="11"/>
      <c r="L38" s="11"/>
      <c r="M38" s="11">
        <f t="shared" si="4"/>
        <v>146.39565441762437</v>
      </c>
      <c r="N38" s="11">
        <f t="shared" si="5"/>
        <v>2.6373945949261309E-64</v>
      </c>
      <c r="O38" s="11">
        <f>O37</f>
        <v>6.6362927653625012E+19</v>
      </c>
      <c r="P38" s="11">
        <f t="shared" si="6"/>
        <v>3.9741986801603468E-84</v>
      </c>
      <c r="Q38" s="11">
        <f t="shared" si="7"/>
        <v>-192.03732467361229</v>
      </c>
      <c r="R38" s="11"/>
      <c r="S38" s="11"/>
      <c r="T38" s="11"/>
      <c r="U38" s="11"/>
    </row>
    <row r="39" spans="1:21" s="13" customFormat="1" x14ac:dyDescent="0.25">
      <c r="A39" s="12"/>
      <c r="C39" s="13" t="s">
        <v>58</v>
      </c>
      <c r="D39" s="14"/>
      <c r="E39" s="14"/>
      <c r="F39" s="14"/>
      <c r="G39" s="14"/>
      <c r="H39" s="14">
        <v>1</v>
      </c>
      <c r="I39" s="14"/>
      <c r="J39" s="14"/>
      <c r="K39" s="14"/>
      <c r="L39" s="14"/>
      <c r="M39" s="14">
        <f t="shared" si="4"/>
        <v>72.99334665111985</v>
      </c>
      <c r="N39" s="14">
        <f t="shared" si="5"/>
        <v>1.9924724897571189E-32</v>
      </c>
      <c r="O39" s="14">
        <f>O38</f>
        <v>6.6362927653625012E+19</v>
      </c>
      <c r="P39" s="14">
        <f t="shared" si="6"/>
        <v>3.0023878695597028E-52</v>
      </c>
      <c r="Q39" s="14">
        <f t="shared" si="7"/>
        <v>-118.63501690710777</v>
      </c>
      <c r="R39" s="14"/>
      <c r="S39" s="14"/>
      <c r="T39" s="14"/>
      <c r="U39" s="14"/>
    </row>
    <row r="40" spans="1:21" x14ac:dyDescent="0.25">
      <c r="A40" t="s">
        <v>60</v>
      </c>
      <c r="B40" t="s">
        <v>61</v>
      </c>
      <c r="C40" t="s">
        <v>62</v>
      </c>
      <c r="E40" s="1">
        <v>2</v>
      </c>
      <c r="F40" s="1">
        <v>2</v>
      </c>
      <c r="I40" s="1">
        <v>1</v>
      </c>
      <c r="J40" s="1">
        <v>3</v>
      </c>
      <c r="M40" s="1">
        <f t="shared" si="4"/>
        <v>-1.4447588300211862</v>
      </c>
      <c r="N40" s="1">
        <f t="shared" si="5"/>
        <v>4.2408292587784384</v>
      </c>
      <c r="O40" s="1">
        <f>SUM(N40:N45)</f>
        <v>13123611.362178952</v>
      </c>
      <c r="P40" s="1">
        <f t="shared" si="6"/>
        <v>3.2314498972440779E-7</v>
      </c>
      <c r="Q40" s="1">
        <f t="shared" si="7"/>
        <v>-14.945164729846615</v>
      </c>
    </row>
    <row r="41" spans="1:21" x14ac:dyDescent="0.25">
      <c r="C41" s="23" t="s">
        <v>61</v>
      </c>
      <c r="M41" s="1">
        <f t="shared" si="4"/>
        <v>0</v>
      </c>
      <c r="N41" s="1">
        <f t="shared" si="5"/>
        <v>1</v>
      </c>
      <c r="O41" s="1">
        <f>O40</f>
        <v>13123611.362178952</v>
      </c>
      <c r="P41" s="1">
        <f t="shared" si="6"/>
        <v>7.6198538070237942E-8</v>
      </c>
      <c r="Q41" s="1">
        <f t="shared" si="7"/>
        <v>-16.389923559867803</v>
      </c>
    </row>
    <row r="42" spans="1:21" x14ac:dyDescent="0.25">
      <c r="C42" t="s">
        <v>67</v>
      </c>
      <c r="D42" s="1">
        <v>1</v>
      </c>
      <c r="E42" s="1">
        <v>2</v>
      </c>
      <c r="F42" s="1">
        <v>2</v>
      </c>
      <c r="J42" s="1">
        <v>2</v>
      </c>
      <c r="M42" s="1">
        <f t="shared" si="4"/>
        <v>-16.38992316052417</v>
      </c>
      <c r="N42" s="1">
        <f t="shared" si="5"/>
        <v>13123606.12134937</v>
      </c>
      <c r="O42" s="1">
        <f>O41</f>
        <v>13123611.362178952</v>
      </c>
      <c r="P42" s="1">
        <f t="shared" si="6"/>
        <v>0.99999960065644766</v>
      </c>
      <c r="Q42" s="1">
        <f t="shared" si="7"/>
        <v>-3.9934363207516313E-7</v>
      </c>
    </row>
    <row r="43" spans="1:21" x14ac:dyDescent="0.25">
      <c r="C43" t="s">
        <v>63</v>
      </c>
      <c r="I43" s="1">
        <v>1</v>
      </c>
      <c r="J43" s="1">
        <v>1</v>
      </c>
      <c r="M43" s="1">
        <f t="shared" si="4"/>
        <v>14.945164330502987</v>
      </c>
      <c r="N43" s="1">
        <f t="shared" si="5"/>
        <v>3.2314511877032628E-7</v>
      </c>
      <c r="O43" s="1">
        <f>O42</f>
        <v>13123611.362178952</v>
      </c>
      <c r="P43" s="1">
        <f t="shared" si="6"/>
        <v>2.4623185634832268E-14</v>
      </c>
      <c r="Q43" s="1">
        <f t="shared" si="7"/>
        <v>-31.33508789037079</v>
      </c>
    </row>
    <row r="44" spans="1:21" x14ac:dyDescent="0.25">
      <c r="C44" t="s">
        <v>64</v>
      </c>
      <c r="E44" s="1">
        <v>4</v>
      </c>
      <c r="F44" s="1">
        <v>4</v>
      </c>
      <c r="G44" s="1">
        <v>1</v>
      </c>
      <c r="I44" s="1">
        <v>1</v>
      </c>
      <c r="J44" s="1">
        <v>4</v>
      </c>
      <c r="M44" s="1">
        <f t="shared" si="4"/>
        <v>175.0113852910886</v>
      </c>
      <c r="N44" s="1">
        <f t="shared" si="5"/>
        <v>9.8519250186307826E-77</v>
      </c>
      <c r="O44" s="1">
        <f>O43</f>
        <v>13123611.362178952</v>
      </c>
      <c r="P44" s="1">
        <f t="shared" si="6"/>
        <v>7.5070228359726727E-84</v>
      </c>
      <c r="Q44" s="1">
        <f t="shared" si="7"/>
        <v>-191.40130885095641</v>
      </c>
    </row>
    <row r="45" spans="1:21" x14ac:dyDescent="0.25">
      <c r="C45" t="s">
        <v>66</v>
      </c>
      <c r="H45" s="1">
        <v>1</v>
      </c>
      <c r="M45" s="1">
        <f t="shared" si="4"/>
        <v>72.99334665111985</v>
      </c>
      <c r="N45" s="1">
        <f t="shared" si="5"/>
        <v>1.9924724897571189E-32</v>
      </c>
      <c r="O45" s="1">
        <f>O44</f>
        <v>13123611.362178952</v>
      </c>
      <c r="P45" s="1">
        <f t="shared" si="6"/>
        <v>1.518234908646596E-39</v>
      </c>
      <c r="Q45" s="1">
        <f t="shared" si="7"/>
        <v>-89.383270210987646</v>
      </c>
    </row>
    <row r="46" spans="1:21" s="7" customFormat="1" x14ac:dyDescent="0.25">
      <c r="A46" s="6" t="s">
        <v>69</v>
      </c>
      <c r="B46" s="7" t="s">
        <v>70</v>
      </c>
      <c r="C46" s="7" t="s">
        <v>71</v>
      </c>
      <c r="D46" s="8">
        <v>1</v>
      </c>
      <c r="E46" s="8">
        <v>4</v>
      </c>
      <c r="F46" s="8">
        <v>3</v>
      </c>
      <c r="G46" s="8"/>
      <c r="H46" s="8"/>
      <c r="I46" s="8"/>
      <c r="J46" s="8">
        <v>4</v>
      </c>
      <c r="K46" s="8"/>
      <c r="L46" s="8"/>
      <c r="M46" s="8">
        <f t="shared" si="4"/>
        <v>-40.166064969728822</v>
      </c>
      <c r="N46" s="8">
        <f t="shared" si="5"/>
        <v>2.7790756956265341E+17</v>
      </c>
      <c r="O46" s="8">
        <f>SUM(N46:N50)</f>
        <v>2.7790761710490886E+17</v>
      </c>
      <c r="P46" s="8">
        <f t="shared" si="6"/>
        <v>0.99999982892784323</v>
      </c>
      <c r="Q46" s="8">
        <f t="shared" si="7"/>
        <v>-1.7107217140665358E-7</v>
      </c>
      <c r="R46" s="8"/>
      <c r="S46" s="8"/>
      <c r="T46" s="8"/>
      <c r="U46" s="8"/>
    </row>
    <row r="47" spans="1:21" s="10" customFormat="1" x14ac:dyDescent="0.25">
      <c r="A47" s="9"/>
      <c r="C47" s="10" t="s">
        <v>70</v>
      </c>
      <c r="D47" s="11"/>
      <c r="E47" s="11"/>
      <c r="F47" s="11"/>
      <c r="G47" s="11"/>
      <c r="H47" s="11"/>
      <c r="I47" s="11"/>
      <c r="J47" s="11"/>
      <c r="K47" s="11"/>
      <c r="L47" s="11"/>
      <c r="M47" s="11">
        <f t="shared" si="4"/>
        <v>0</v>
      </c>
      <c r="N47" s="11">
        <f t="shared" si="5"/>
        <v>1</v>
      </c>
      <c r="O47" s="11">
        <f>O46</f>
        <v>2.7790761710490886E+17</v>
      </c>
      <c r="P47" s="11">
        <f t="shared" si="6"/>
        <v>3.5983180684914607E-18</v>
      </c>
      <c r="Q47" s="11">
        <f t="shared" si="7"/>
        <v>-40.166065140800995</v>
      </c>
      <c r="R47" s="11"/>
      <c r="S47" s="11"/>
      <c r="T47" s="11"/>
      <c r="U47" s="11"/>
    </row>
    <row r="48" spans="1:21" s="10" customFormat="1" x14ac:dyDescent="0.25">
      <c r="A48" s="9"/>
      <c r="C48" s="10" t="s">
        <v>72</v>
      </c>
      <c r="D48" s="11"/>
      <c r="E48" s="11">
        <v>3</v>
      </c>
      <c r="F48" s="11">
        <v>3</v>
      </c>
      <c r="G48" s="11"/>
      <c r="H48" s="11"/>
      <c r="I48" s="11"/>
      <c r="J48" s="11">
        <v>3</v>
      </c>
      <c r="K48" s="11"/>
      <c r="L48" s="11"/>
      <c r="M48" s="11">
        <f t="shared" si="4"/>
        <v>-24.584884740786261</v>
      </c>
      <c r="N48" s="11">
        <f t="shared" si="5"/>
        <v>47542255441.797729</v>
      </c>
      <c r="O48" s="11">
        <f>O47</f>
        <v>2.7790761710490886E+17</v>
      </c>
      <c r="P48" s="11">
        <f t="shared" si="6"/>
        <v>1.7107215677305724E-7</v>
      </c>
      <c r="Q48" s="11">
        <f t="shared" si="7"/>
        <v>-15.581180400014732</v>
      </c>
      <c r="R48" s="11"/>
      <c r="S48" s="11"/>
      <c r="T48" s="11"/>
      <c r="U48" s="11"/>
    </row>
    <row r="49" spans="1:21" s="10" customFormat="1" x14ac:dyDescent="0.25">
      <c r="A49" s="9"/>
      <c r="C49" s="10" t="s">
        <v>73</v>
      </c>
      <c r="D49" s="11"/>
      <c r="E49" s="11">
        <v>5</v>
      </c>
      <c r="F49" s="11">
        <v>5</v>
      </c>
      <c r="G49" s="11">
        <v>1</v>
      </c>
      <c r="H49" s="11"/>
      <c r="I49" s="11"/>
      <c r="J49" s="11">
        <v>5</v>
      </c>
      <c r="K49" s="11"/>
      <c r="L49" s="11"/>
      <c r="M49" s="11">
        <f t="shared" si="4"/>
        <v>159.02519209868956</v>
      </c>
      <c r="N49" s="11">
        <f t="shared" si="5"/>
        <v>8.6344879535948103E-70</v>
      </c>
      <c r="O49" s="11">
        <f>O48</f>
        <v>2.7790761710490886E+17</v>
      </c>
      <c r="P49" s="11">
        <f t="shared" si="6"/>
        <v>3.1069634015592058E-87</v>
      </c>
      <c r="Q49" s="11">
        <f t="shared" si="7"/>
        <v>-199.19125723949054</v>
      </c>
      <c r="R49" s="11"/>
      <c r="S49" s="11"/>
      <c r="T49" s="11"/>
      <c r="U49" s="11"/>
    </row>
    <row r="50" spans="1:21" s="13" customFormat="1" x14ac:dyDescent="0.25">
      <c r="A50" s="12"/>
      <c r="C50" s="13" t="s">
        <v>74</v>
      </c>
      <c r="D50" s="14"/>
      <c r="E50" s="14"/>
      <c r="F50" s="14"/>
      <c r="G50" s="14"/>
      <c r="H50" s="14">
        <v>1</v>
      </c>
      <c r="I50" s="14"/>
      <c r="J50" s="14"/>
      <c r="K50" s="14"/>
      <c r="L50" s="14"/>
      <c r="M50" s="14">
        <f t="shared" si="4"/>
        <v>72.99334665111985</v>
      </c>
      <c r="N50" s="14">
        <f t="shared" si="5"/>
        <v>1.9924724897571189E-32</v>
      </c>
      <c r="O50" s="14">
        <f>O49</f>
        <v>2.7790761710490886E+17</v>
      </c>
      <c r="P50" s="14">
        <f t="shared" si="6"/>
        <v>7.1695497608652069E-50</v>
      </c>
      <c r="Q50" s="14">
        <f t="shared" si="7"/>
        <v>-113.15941179192085</v>
      </c>
      <c r="R50" s="14"/>
      <c r="S50" s="14"/>
      <c r="T50" s="14"/>
      <c r="U50" s="14"/>
    </row>
    <row r="51" spans="1:21" s="7" customFormat="1" x14ac:dyDescent="0.25">
      <c r="A51" s="6" t="s">
        <v>75</v>
      </c>
      <c r="B51" s="7" t="s">
        <v>76</v>
      </c>
      <c r="C51" s="7" t="s">
        <v>78</v>
      </c>
      <c r="D51" s="8">
        <v>1</v>
      </c>
      <c r="E51" s="8">
        <v>3</v>
      </c>
      <c r="F51" s="8">
        <v>2</v>
      </c>
      <c r="G51" s="8"/>
      <c r="H51" s="8"/>
      <c r="I51" s="8"/>
      <c r="J51" s="8"/>
      <c r="K51" s="8"/>
      <c r="L51" s="8"/>
      <c r="M51" s="8">
        <f t="shared" si="4"/>
        <v>-53.432901544564913</v>
      </c>
      <c r="N51" s="8">
        <f t="shared" si="5"/>
        <v>1.6055147243559585E+23</v>
      </c>
      <c r="O51" s="8">
        <f>SUM(N51:N55)</f>
        <v>1.6055770600495193E+23</v>
      </c>
      <c r="P51" s="8">
        <f t="shared" si="6"/>
        <v>0.99996117552055774</v>
      </c>
      <c r="Q51" s="8">
        <f t="shared" si="7"/>
        <v>-3.8825233131866312E-5</v>
      </c>
      <c r="R51" s="8"/>
      <c r="S51" s="8"/>
      <c r="T51" s="8"/>
      <c r="U51" s="8"/>
    </row>
    <row r="52" spans="1:21" s="10" customFormat="1" x14ac:dyDescent="0.25">
      <c r="A52" s="9"/>
      <c r="C52" s="10" t="s">
        <v>77</v>
      </c>
      <c r="D52" s="11"/>
      <c r="E52" s="11">
        <v>5</v>
      </c>
      <c r="F52" s="11">
        <v>3</v>
      </c>
      <c r="G52" s="11"/>
      <c r="H52" s="11"/>
      <c r="I52" s="11"/>
      <c r="J52" s="11"/>
      <c r="K52" s="11">
        <v>1</v>
      </c>
      <c r="L52" s="11"/>
      <c r="M52" s="11">
        <f t="shared" si="4"/>
        <v>8.5520239641076756</v>
      </c>
      <c r="N52" s="11">
        <f t="shared" si="5"/>
        <v>1.9315376737810388E-4</v>
      </c>
      <c r="O52" s="11">
        <f>O51</f>
        <v>1.6055770600495193E+23</v>
      </c>
      <c r="P52" s="11">
        <f t="shared" si="6"/>
        <v>1.2030177322796741E-27</v>
      </c>
      <c r="Q52" s="11">
        <f t="shared" si="7"/>
        <v>-61.984964333905722</v>
      </c>
      <c r="R52" s="11"/>
      <c r="S52" s="11"/>
      <c r="T52" s="11"/>
      <c r="U52" s="11"/>
    </row>
    <row r="53" spans="1:21" s="10" customFormat="1" x14ac:dyDescent="0.25">
      <c r="A53" s="9"/>
      <c r="C53" s="10" t="s">
        <v>79</v>
      </c>
      <c r="D53" s="11"/>
      <c r="E53" s="11">
        <v>1</v>
      </c>
      <c r="F53" s="11">
        <v>1</v>
      </c>
      <c r="G53" s="11"/>
      <c r="H53" s="11"/>
      <c r="I53" s="11"/>
      <c r="J53" s="11">
        <v>1</v>
      </c>
      <c r="K53" s="11"/>
      <c r="L53" s="11"/>
      <c r="M53" s="11">
        <f t="shared" si="4"/>
        <v>-8.1949615802620848</v>
      </c>
      <c r="N53" s="11">
        <f t="shared" si="5"/>
        <v>3622.6518079094176</v>
      </c>
      <c r="O53" s="11">
        <f>O52</f>
        <v>1.6055770600495193E+23</v>
      </c>
      <c r="P53" s="11">
        <f t="shared" si="6"/>
        <v>2.2562927050027032E-20</v>
      </c>
      <c r="Q53" s="11">
        <f t="shared" si="7"/>
        <v>-45.237978789535958</v>
      </c>
      <c r="R53" s="11"/>
      <c r="S53" s="11"/>
      <c r="T53" s="11"/>
      <c r="U53" s="11"/>
    </row>
    <row r="54" spans="1:21" s="10" customFormat="1" x14ac:dyDescent="0.25">
      <c r="A54" s="9"/>
      <c r="C54" s="10" t="s">
        <v>80</v>
      </c>
      <c r="D54" s="11"/>
      <c r="E54" s="11">
        <v>12</v>
      </c>
      <c r="F54" s="11">
        <v>4</v>
      </c>
      <c r="G54" s="11">
        <v>1</v>
      </c>
      <c r="H54" s="11"/>
      <c r="I54" s="11"/>
      <c r="J54" s="11"/>
      <c r="K54" s="11"/>
      <c r="L54" s="11"/>
      <c r="M54" s="11">
        <f t="shared" si="4"/>
        <v>-43.276480772981586</v>
      </c>
      <c r="N54" s="11">
        <f t="shared" si="5"/>
        <v>6.2335693560888125E+18</v>
      </c>
      <c r="O54" s="11">
        <f>O53</f>
        <v>1.6055770600495193E+23</v>
      </c>
      <c r="P54" s="11">
        <f t="shared" si="6"/>
        <v>3.8824479442279504E-5</v>
      </c>
      <c r="Q54" s="11">
        <f t="shared" si="7"/>
        <v>-10.156459596816459</v>
      </c>
      <c r="R54" s="11"/>
      <c r="S54" s="11"/>
      <c r="T54" s="11"/>
      <c r="U54" s="11"/>
    </row>
    <row r="55" spans="1:21" s="13" customFormat="1" x14ac:dyDescent="0.25">
      <c r="A55" s="12"/>
      <c r="C55" s="13" t="s">
        <v>81</v>
      </c>
      <c r="D55" s="14"/>
      <c r="E55" s="14"/>
      <c r="F55" s="14"/>
      <c r="G55" s="14"/>
      <c r="H55" s="14">
        <v>2</v>
      </c>
      <c r="I55" s="14"/>
      <c r="J55" s="14">
        <v>1</v>
      </c>
      <c r="K55" s="14"/>
      <c r="L55" s="14"/>
      <c r="M55" s="14">
        <f t="shared" si="4"/>
        <v>153.14062602060577</v>
      </c>
      <c r="N55" s="14">
        <f t="shared" si="5"/>
        <v>3.1036387392454971E-67</v>
      </c>
      <c r="O55" s="14">
        <f>O54</f>
        <v>1.6055770600495193E+23</v>
      </c>
      <c r="P55" s="14">
        <f t="shared" si="6"/>
        <v>1.9330362998271627E-90</v>
      </c>
      <c r="Q55" s="14">
        <f t="shared" si="7"/>
        <v>-206.57356639040381</v>
      </c>
      <c r="R55" s="14"/>
      <c r="S55" s="14"/>
      <c r="T55" s="14"/>
      <c r="U55" s="14"/>
    </row>
    <row r="56" spans="1:21" s="7" customFormat="1" x14ac:dyDescent="0.25">
      <c r="A56" s="6" t="s">
        <v>82</v>
      </c>
      <c r="B56" s="7" t="s">
        <v>83</v>
      </c>
      <c r="C56" s="7" t="s">
        <v>78</v>
      </c>
      <c r="D56" s="8"/>
      <c r="E56" s="8">
        <v>3</v>
      </c>
      <c r="F56" s="8">
        <v>2</v>
      </c>
      <c r="G56" s="8"/>
      <c r="H56" s="8"/>
      <c r="I56" s="8"/>
      <c r="J56" s="8">
        <v>1</v>
      </c>
      <c r="K56" s="8"/>
      <c r="L56" s="8">
        <v>1</v>
      </c>
      <c r="M56" s="8">
        <f t="shared" si="4"/>
        <v>136.98537241751768</v>
      </c>
      <c r="N56" s="8">
        <f t="shared" si="5"/>
        <v>3.2211330035564486E-60</v>
      </c>
      <c r="O56" s="8">
        <f>SUM(N56:N61)</f>
        <v>5.5907258558714765E+19</v>
      </c>
      <c r="P56" s="8">
        <f t="shared" si="6"/>
        <v>5.7615649319910034E-80</v>
      </c>
      <c r="Q56" s="8">
        <f t="shared" si="7"/>
        <v>-182.45559831213501</v>
      </c>
      <c r="R56" s="8"/>
      <c r="S56" s="8"/>
      <c r="T56" s="8"/>
      <c r="U56" s="8"/>
    </row>
    <row r="57" spans="1:21" s="10" customFormat="1" x14ac:dyDescent="0.25">
      <c r="A57" s="9"/>
      <c r="C57" s="10" t="s">
        <v>77</v>
      </c>
      <c r="D57" s="11"/>
      <c r="E57" s="11">
        <v>4</v>
      </c>
      <c r="F57" s="11">
        <v>3</v>
      </c>
      <c r="G57" s="11"/>
      <c r="H57" s="11"/>
      <c r="I57" s="11"/>
      <c r="J57" s="11">
        <v>2</v>
      </c>
      <c r="K57" s="11">
        <v>1</v>
      </c>
      <c r="L57" s="11">
        <v>1</v>
      </c>
      <c r="M57" s="11">
        <f t="shared" si="4"/>
        <v>228.85934359186496</v>
      </c>
      <c r="N57" s="11">
        <f t="shared" si="5"/>
        <v>4.0518181549931941E-100</v>
      </c>
      <c r="O57" s="11">
        <f>O56</f>
        <v>5.5907258558714765E+19</v>
      </c>
      <c r="P57" s="11">
        <f t="shared" si="6"/>
        <v>7.247391947752016E-120</v>
      </c>
      <c r="Q57" s="11">
        <f t="shared" si="7"/>
        <v>-274.32956948648228</v>
      </c>
      <c r="R57" s="11"/>
      <c r="S57" s="11"/>
      <c r="T57" s="11"/>
      <c r="U57" s="11"/>
    </row>
    <row r="58" spans="1:21" s="10" customFormat="1" x14ac:dyDescent="0.25">
      <c r="A58" s="9"/>
      <c r="C58" s="10" t="s">
        <v>79</v>
      </c>
      <c r="D58" s="11"/>
      <c r="E58" s="11">
        <v>1</v>
      </c>
      <c r="F58" s="11">
        <v>1</v>
      </c>
      <c r="G58" s="11"/>
      <c r="H58" s="11"/>
      <c r="I58" s="11"/>
      <c r="J58" s="11"/>
      <c r="K58" s="11"/>
      <c r="L58" s="11"/>
      <c r="M58" s="11">
        <f t="shared" si="4"/>
        <v>-15.348894298628142</v>
      </c>
      <c r="N58" s="11">
        <f t="shared" si="5"/>
        <v>4633830.0032233847</v>
      </c>
      <c r="O58" s="11">
        <f>O57</f>
        <v>5.5907258558714765E+19</v>
      </c>
      <c r="P58" s="11">
        <f t="shared" si="6"/>
        <v>8.2884228679480979E-14</v>
      </c>
      <c r="Q58" s="11">
        <f t="shared" si="7"/>
        <v>-30.12133159598919</v>
      </c>
      <c r="R58" s="11"/>
      <c r="S58" s="11"/>
      <c r="T58" s="11"/>
      <c r="U58" s="11"/>
    </row>
    <row r="59" spans="1:21" s="10" customFormat="1" x14ac:dyDescent="0.25">
      <c r="A59" s="9"/>
      <c r="C59" s="24" t="s">
        <v>85</v>
      </c>
      <c r="D59" s="11">
        <v>1</v>
      </c>
      <c r="E59" s="11">
        <v>2</v>
      </c>
      <c r="F59" s="11"/>
      <c r="G59" s="11"/>
      <c r="H59" s="11"/>
      <c r="I59" s="11"/>
      <c r="J59" s="11"/>
      <c r="K59" s="11"/>
      <c r="L59" s="11"/>
      <c r="M59" s="11">
        <f t="shared" si="4"/>
        <v>-45.470225894617251</v>
      </c>
      <c r="N59" s="11">
        <f t="shared" si="5"/>
        <v>5.5907258558710129E+19</v>
      </c>
      <c r="O59" s="11">
        <f>O57</f>
        <v>5.5907258558714765E+19</v>
      </c>
      <c r="P59" s="11">
        <f t="shared" ref="P59" si="8">N59/O59</f>
        <v>0.99999999999991707</v>
      </c>
      <c r="Q59" s="11">
        <f t="shared" si="7"/>
        <v>-8.2933659939502627E-14</v>
      </c>
      <c r="R59" s="11"/>
      <c r="S59" s="11"/>
      <c r="T59" s="11"/>
      <c r="U59" s="11"/>
    </row>
    <row r="60" spans="1:21" s="10" customFormat="1" x14ac:dyDescent="0.25">
      <c r="A60" s="9"/>
      <c r="C60" s="10" t="s">
        <v>80</v>
      </c>
      <c r="D60" s="11"/>
      <c r="E60" s="11">
        <v>12</v>
      </c>
      <c r="F60" s="11">
        <v>4</v>
      </c>
      <c r="G60" s="11">
        <v>1</v>
      </c>
      <c r="H60" s="11"/>
      <c r="I60" s="11"/>
      <c r="J60" s="11">
        <v>2</v>
      </c>
      <c r="K60" s="11"/>
      <c r="L60" s="11">
        <v>1</v>
      </c>
      <c r="M60" s="11">
        <f t="shared" si="4"/>
        <v>154.29572590746704</v>
      </c>
      <c r="N60" s="11">
        <f t="shared" si="5"/>
        <v>9.7772710965478781E-68</v>
      </c>
      <c r="O60" s="11">
        <f>O58</f>
        <v>5.5907258558714765E+19</v>
      </c>
      <c r="P60" s="11">
        <f t="shared" si="6"/>
        <v>1.7488375120879196E-87</v>
      </c>
      <c r="Q60" s="11">
        <f t="shared" si="7"/>
        <v>-199.76595180208437</v>
      </c>
      <c r="R60" s="11"/>
      <c r="S60" s="11"/>
      <c r="T60" s="11"/>
      <c r="U60" s="11"/>
    </row>
    <row r="61" spans="1:21" s="13" customFormat="1" x14ac:dyDescent="0.25">
      <c r="A61" s="12"/>
      <c r="C61" s="13" t="s">
        <v>81</v>
      </c>
      <c r="D61" s="14"/>
      <c r="E61" s="14"/>
      <c r="F61" s="14"/>
      <c r="G61" s="14"/>
      <c r="H61" s="14">
        <v>2</v>
      </c>
      <c r="I61" s="14"/>
      <c r="J61" s="14"/>
      <c r="K61" s="14"/>
      <c r="L61" s="14">
        <v>1</v>
      </c>
      <c r="M61" s="14">
        <f t="shared" si="4"/>
        <v>329.25103454595626</v>
      </c>
      <c r="N61" s="14">
        <f t="shared" si="5"/>
        <v>1.0188084439198004E-143</v>
      </c>
      <c r="O61" s="14">
        <f>O60</f>
        <v>5.5907258558714765E+19</v>
      </c>
      <c r="P61" s="14">
        <f t="shared" si="6"/>
        <v>1.8223187295972137E-163</v>
      </c>
      <c r="Q61" s="14">
        <f t="shared" si="7"/>
        <v>-374.72126044057359</v>
      </c>
      <c r="R61" s="14"/>
      <c r="S61" s="14"/>
      <c r="T61" s="14"/>
      <c r="U61" s="14"/>
    </row>
  </sheetData>
  <conditionalFormatting sqref="P1 P3:P9 P62:P1048576">
    <cfRule type="cellIs" dxfId="45" priority="40" operator="greaterThan">
      <formula>0.499999183</formula>
    </cfRule>
  </conditionalFormatting>
  <conditionalFormatting sqref="P10:P12">
    <cfRule type="cellIs" dxfId="44" priority="39" operator="greaterThan">
      <formula>0.499999183</formula>
    </cfRule>
  </conditionalFormatting>
  <conditionalFormatting sqref="P14:P16">
    <cfRule type="cellIs" dxfId="43" priority="38" operator="greaterThan">
      <formula>0.499999183</formula>
    </cfRule>
  </conditionalFormatting>
  <conditionalFormatting sqref="P17:P19">
    <cfRule type="cellIs" dxfId="42" priority="37" operator="greaterThan">
      <formula>0.499999183</formula>
    </cfRule>
  </conditionalFormatting>
  <conditionalFormatting sqref="P13">
    <cfRule type="cellIs" dxfId="41" priority="36" operator="greaterThan">
      <formula>0.499999183</formula>
    </cfRule>
  </conditionalFormatting>
  <conditionalFormatting sqref="P20">
    <cfRule type="cellIs" dxfId="40" priority="35" operator="greaterThan">
      <formula>0.499999183</formula>
    </cfRule>
  </conditionalFormatting>
  <conditionalFormatting sqref="P21:P23">
    <cfRule type="cellIs" dxfId="39" priority="34" operator="greaterThan">
      <formula>0.499999183</formula>
    </cfRule>
  </conditionalFormatting>
  <conditionalFormatting sqref="P24">
    <cfRule type="cellIs" dxfId="38" priority="33" operator="greaterThan">
      <formula>0.499999183</formula>
    </cfRule>
  </conditionalFormatting>
  <conditionalFormatting sqref="P25:P27">
    <cfRule type="cellIs" dxfId="37" priority="32" operator="greaterThan">
      <formula>0.499999183</formula>
    </cfRule>
  </conditionalFormatting>
  <conditionalFormatting sqref="P28:P30">
    <cfRule type="cellIs" dxfId="36" priority="31" operator="greaterThan">
      <formula>0.499999183</formula>
    </cfRule>
  </conditionalFormatting>
  <conditionalFormatting sqref="P40:P42">
    <cfRule type="cellIs" dxfId="35" priority="13" operator="greaterThan">
      <formula>0.499999183</formula>
    </cfRule>
  </conditionalFormatting>
  <conditionalFormatting sqref="P34:P36">
    <cfRule type="cellIs" dxfId="34" priority="17" operator="greaterThan">
      <formula>0.499999183</formula>
    </cfRule>
  </conditionalFormatting>
  <conditionalFormatting sqref="P31:P33">
    <cfRule type="cellIs" dxfId="33" priority="18" operator="greaterThan">
      <formula>0.499999183</formula>
    </cfRule>
  </conditionalFormatting>
  <conditionalFormatting sqref="P44">
    <cfRule type="cellIs" dxfId="32" priority="11" operator="greaterThan">
      <formula>0.499999183</formula>
    </cfRule>
  </conditionalFormatting>
  <conditionalFormatting sqref="P37">
    <cfRule type="cellIs" dxfId="31" priority="16" operator="greaterThan">
      <formula>0.499999183</formula>
    </cfRule>
  </conditionalFormatting>
  <conditionalFormatting sqref="P46:P50">
    <cfRule type="cellIs" dxfId="30" priority="9" operator="greaterThan">
      <formula>0.499999183</formula>
    </cfRule>
  </conditionalFormatting>
  <conditionalFormatting sqref="P45">
    <cfRule type="cellIs" dxfId="29" priority="10" operator="greaterThan">
      <formula>0.499999183</formula>
    </cfRule>
  </conditionalFormatting>
  <conditionalFormatting sqref="P38">
    <cfRule type="cellIs" dxfId="28" priority="15" operator="greaterThan">
      <formula>0.499999183</formula>
    </cfRule>
  </conditionalFormatting>
  <conditionalFormatting sqref="P39">
    <cfRule type="cellIs" dxfId="27" priority="14" operator="greaterThan">
      <formula>0.499999183</formula>
    </cfRule>
  </conditionalFormatting>
  <conditionalFormatting sqref="P43">
    <cfRule type="cellIs" dxfId="26" priority="12" operator="greaterThan">
      <formula>0.499999183</formula>
    </cfRule>
  </conditionalFormatting>
  <conditionalFormatting sqref="P51:P55">
    <cfRule type="cellIs" dxfId="25" priority="3" operator="greaterThan">
      <formula>0.499999183</formula>
    </cfRule>
  </conditionalFormatting>
  <conditionalFormatting sqref="P56:P58 P60:P61">
    <cfRule type="cellIs" dxfId="24" priority="2" operator="greaterThan">
      <formula>0.499999183</formula>
    </cfRule>
  </conditionalFormatting>
  <conditionalFormatting sqref="P59">
    <cfRule type="cellIs" dxfId="23" priority="1" operator="greaterThan">
      <formula>0.499999183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workbookViewId="0">
      <pane ySplit="900"/>
      <selection activeCell="E1" sqref="E1:K1048576"/>
      <selection pane="bottomLeft" activeCell="H9" sqref="H9"/>
    </sheetView>
  </sheetViews>
  <sheetFormatPr defaultRowHeight="15" x14ac:dyDescent="0.25"/>
  <cols>
    <col min="1" max="1" width="37.28515625" bestFit="1" customWidth="1"/>
    <col min="2" max="2" width="13.28515625" bestFit="1" customWidth="1"/>
    <col min="3" max="3" width="14.85546875" bestFit="1" customWidth="1"/>
    <col min="4" max="4" width="5.85546875" style="1" customWidth="1"/>
    <col min="5" max="5" width="12.140625" style="1" bestFit="1" customWidth="1"/>
    <col min="6" max="6" width="6.42578125" style="1" bestFit="1" customWidth="1"/>
    <col min="7" max="7" width="10.5703125" style="1" bestFit="1" customWidth="1"/>
    <col min="8" max="8" width="16.140625" style="1" bestFit="1" customWidth="1"/>
    <col min="9" max="9" width="14.7109375" style="1" bestFit="1" customWidth="1"/>
    <col min="10" max="11" width="14.7109375" style="1" customWidth="1"/>
    <col min="12" max="12" width="12" style="1" customWidth="1"/>
    <col min="13" max="14" width="9.140625" style="1"/>
    <col min="15" max="15" width="12" style="1" bestFit="1" customWidth="1"/>
    <col min="16" max="19" width="9.140625" style="1"/>
    <col min="20" max="20" width="41" style="1" bestFit="1" customWidth="1"/>
    <col min="21" max="21" width="9.140625" style="1"/>
  </cols>
  <sheetData>
    <row r="1" spans="1:22" x14ac:dyDescent="0.25">
      <c r="L1" s="1" t="s">
        <v>86</v>
      </c>
    </row>
    <row r="2" spans="1:22" x14ac:dyDescent="0.25"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183.26434124371653</v>
      </c>
      <c r="M2" s="3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/>
      <c r="T2" s="3"/>
      <c r="U2" s="3"/>
      <c r="V2" s="4"/>
    </row>
    <row r="3" spans="1:22" s="7" customFormat="1" x14ac:dyDescent="0.25">
      <c r="A3" s="6" t="s">
        <v>44</v>
      </c>
      <c r="B3" s="7" t="s">
        <v>24</v>
      </c>
      <c r="C3" s="7" t="s">
        <v>25</v>
      </c>
      <c r="D3" s="8">
        <v>1</v>
      </c>
      <c r="E3" s="8"/>
      <c r="F3" s="8"/>
      <c r="G3" s="8"/>
      <c r="H3" s="8"/>
      <c r="I3" s="8"/>
      <c r="J3" s="8"/>
      <c r="K3" s="8"/>
      <c r="L3" s="8"/>
      <c r="M3" s="8">
        <f t="shared" ref="M3:M34" si="0">SUMPRODUCT(E$2:L$2,E3:L3)</f>
        <v>0</v>
      </c>
      <c r="N3" s="8">
        <f t="shared" ref="N3:N61" si="1">EXP(-M3)</f>
        <v>1</v>
      </c>
      <c r="O3" s="8">
        <f>SUM(N3:N4)</f>
        <v>1</v>
      </c>
      <c r="P3" s="8">
        <f t="shared" ref="P3:P61" si="2">N3/O3</f>
        <v>1</v>
      </c>
      <c r="Q3" s="8">
        <f t="shared" ref="Q3:Q61" si="3">LN(P3)</f>
        <v>0</v>
      </c>
      <c r="R3" s="18">
        <f>SUMPRODUCT(D3:D69,Q3:Q69)</f>
        <v>0</v>
      </c>
      <c r="S3" s="19"/>
      <c r="T3" s="19"/>
      <c r="U3" s="19"/>
      <c r="V3" s="20"/>
    </row>
    <row r="4" spans="1:22" s="13" customFormat="1" x14ac:dyDescent="0.25">
      <c r="A4" s="12"/>
      <c r="C4" s="13" t="s">
        <v>24</v>
      </c>
      <c r="D4" s="14"/>
      <c r="E4" s="14"/>
      <c r="F4" s="14"/>
      <c r="G4" s="14"/>
      <c r="H4" s="14"/>
      <c r="I4" s="14"/>
      <c r="J4" s="14"/>
      <c r="K4" s="14"/>
      <c r="L4" s="14">
        <f t="shared" ref="L4:L61" si="4">1-D4</f>
        <v>1</v>
      </c>
      <c r="M4" s="14">
        <f t="shared" si="0"/>
        <v>183.26434124371653</v>
      </c>
      <c r="N4" s="14">
        <f t="shared" si="1"/>
        <v>2.5663026252325917E-80</v>
      </c>
      <c r="O4" s="14">
        <f>O3</f>
        <v>1</v>
      </c>
      <c r="P4" s="14">
        <f t="shared" si="2"/>
        <v>2.5663026252325917E-80</v>
      </c>
      <c r="Q4" s="14">
        <f t="shared" si="3"/>
        <v>-183.26434124371653</v>
      </c>
      <c r="R4" s="14"/>
      <c r="S4" s="21"/>
      <c r="T4" s="21"/>
      <c r="U4" s="21"/>
      <c r="V4" s="22"/>
    </row>
    <row r="5" spans="1:22" s="7" customFormat="1" x14ac:dyDescent="0.25">
      <c r="A5" s="6" t="s">
        <v>45</v>
      </c>
      <c r="B5" s="7" t="s">
        <v>0</v>
      </c>
      <c r="C5" s="7" t="s">
        <v>1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>
        <f t="shared" si="0"/>
        <v>0</v>
      </c>
      <c r="N5" s="8">
        <f t="shared" si="1"/>
        <v>1</v>
      </c>
      <c r="O5" s="8">
        <f>SUM(N5:N9)</f>
        <v>1</v>
      </c>
      <c r="P5" s="8">
        <f t="shared" si="2"/>
        <v>1</v>
      </c>
      <c r="Q5" s="8">
        <f t="shared" si="3"/>
        <v>0</v>
      </c>
      <c r="R5" s="8"/>
      <c r="S5" s="8"/>
      <c r="T5" s="8"/>
      <c r="U5" s="8"/>
    </row>
    <row r="6" spans="1:22" s="10" customFormat="1" ht="15.75" x14ac:dyDescent="0.25">
      <c r="A6" s="9"/>
      <c r="C6" s="10" t="s">
        <v>0</v>
      </c>
      <c r="D6" s="11"/>
      <c r="E6" s="11"/>
      <c r="F6" s="11"/>
      <c r="G6" s="11"/>
      <c r="H6" s="11"/>
      <c r="I6" s="11"/>
      <c r="J6" s="11"/>
      <c r="K6" s="11"/>
      <c r="L6" s="11">
        <f t="shared" si="4"/>
        <v>1</v>
      </c>
      <c r="M6" s="11">
        <f t="shared" si="0"/>
        <v>183.26434124371653</v>
      </c>
      <c r="N6" s="11">
        <f t="shared" si="1"/>
        <v>2.5663026252325917E-80</v>
      </c>
      <c r="O6" s="11">
        <f>O5</f>
        <v>1</v>
      </c>
      <c r="P6" s="11">
        <f t="shared" si="2"/>
        <v>2.5663026252325917E-80</v>
      </c>
      <c r="Q6" s="11">
        <f t="shared" si="3"/>
        <v>-183.26434124371653</v>
      </c>
      <c r="R6" s="11"/>
      <c r="S6" s="11"/>
      <c r="T6" s="16"/>
      <c r="U6" s="16"/>
    </row>
    <row r="7" spans="1:22" s="10" customFormat="1" ht="15.75" x14ac:dyDescent="0.25">
      <c r="A7" s="9"/>
      <c r="C7" s="10" t="s">
        <v>11</v>
      </c>
      <c r="D7" s="11"/>
      <c r="E7" s="11"/>
      <c r="F7" s="11"/>
      <c r="G7" s="11"/>
      <c r="H7" s="11"/>
      <c r="I7" s="11"/>
      <c r="J7" s="11"/>
      <c r="K7" s="11"/>
      <c r="L7" s="11">
        <f t="shared" si="4"/>
        <v>1</v>
      </c>
      <c r="M7" s="11">
        <f t="shared" si="0"/>
        <v>183.26434124371653</v>
      </c>
      <c r="N7" s="11">
        <f t="shared" si="1"/>
        <v>2.5663026252325917E-80</v>
      </c>
      <c r="O7" s="11">
        <f>O6</f>
        <v>1</v>
      </c>
      <c r="P7" s="11">
        <f t="shared" si="2"/>
        <v>2.5663026252325917E-80</v>
      </c>
      <c r="Q7" s="11">
        <f t="shared" si="3"/>
        <v>-183.26434124371653</v>
      </c>
      <c r="R7" s="11"/>
      <c r="S7" s="11"/>
      <c r="T7" s="16"/>
      <c r="U7" s="16"/>
    </row>
    <row r="8" spans="1:22" s="10" customFormat="1" ht="15.75" x14ac:dyDescent="0.25">
      <c r="A8" s="9"/>
      <c r="C8" s="10" t="s">
        <v>13</v>
      </c>
      <c r="D8" s="11"/>
      <c r="E8" s="11"/>
      <c r="F8" s="11"/>
      <c r="G8" s="11"/>
      <c r="H8" s="11"/>
      <c r="I8" s="11"/>
      <c r="J8" s="11"/>
      <c r="K8" s="11"/>
      <c r="L8" s="11">
        <f t="shared" si="4"/>
        <v>1</v>
      </c>
      <c r="M8" s="11">
        <f t="shared" si="0"/>
        <v>183.26434124371653</v>
      </c>
      <c r="N8" s="11">
        <f t="shared" si="1"/>
        <v>2.5663026252325917E-80</v>
      </c>
      <c r="O8" s="11">
        <f>O7</f>
        <v>1</v>
      </c>
      <c r="P8" s="11">
        <f t="shared" si="2"/>
        <v>2.5663026252325917E-80</v>
      </c>
      <c r="Q8" s="11">
        <f t="shared" si="3"/>
        <v>-183.26434124371653</v>
      </c>
      <c r="R8" s="11"/>
      <c r="S8" s="11"/>
      <c r="T8" s="16"/>
      <c r="U8" s="16"/>
    </row>
    <row r="9" spans="1:22" s="13" customFormat="1" ht="15.75" x14ac:dyDescent="0.25">
      <c r="A9" s="12"/>
      <c r="C9" s="13" t="s">
        <v>12</v>
      </c>
      <c r="D9" s="14"/>
      <c r="E9" s="14"/>
      <c r="F9" s="14"/>
      <c r="G9" s="14"/>
      <c r="H9" s="14"/>
      <c r="I9" s="14"/>
      <c r="J9" s="14"/>
      <c r="K9" s="14"/>
      <c r="L9" s="14">
        <f t="shared" si="4"/>
        <v>1</v>
      </c>
      <c r="M9" s="14">
        <f t="shared" si="0"/>
        <v>183.26434124371653</v>
      </c>
      <c r="N9" s="14">
        <f t="shared" si="1"/>
        <v>2.5663026252325917E-80</v>
      </c>
      <c r="O9" s="14">
        <f>O8</f>
        <v>1</v>
      </c>
      <c r="P9" s="14">
        <f t="shared" si="2"/>
        <v>2.5663026252325917E-80</v>
      </c>
      <c r="Q9" s="14">
        <f t="shared" si="3"/>
        <v>-183.26434124371653</v>
      </c>
      <c r="R9" s="14"/>
      <c r="S9" s="14"/>
      <c r="T9" s="17"/>
      <c r="U9" s="17"/>
    </row>
    <row r="10" spans="1:22" ht="15.75" x14ac:dyDescent="0.25">
      <c r="A10" t="s">
        <v>46</v>
      </c>
      <c r="B10" t="s">
        <v>2</v>
      </c>
      <c r="C10" t="s">
        <v>2</v>
      </c>
      <c r="D10" s="1">
        <v>1</v>
      </c>
      <c r="M10" s="1">
        <f t="shared" si="0"/>
        <v>0</v>
      </c>
      <c r="N10" s="1">
        <f t="shared" si="1"/>
        <v>1</v>
      </c>
      <c r="O10" s="1">
        <f>SUM(N10:N13)</f>
        <v>1</v>
      </c>
      <c r="P10" s="1">
        <f t="shared" si="2"/>
        <v>1</v>
      </c>
      <c r="Q10" s="1">
        <f t="shared" si="3"/>
        <v>0</v>
      </c>
      <c r="T10" s="2"/>
      <c r="U10" s="2"/>
    </row>
    <row r="11" spans="1:22" ht="15.75" x14ac:dyDescent="0.25">
      <c r="C11" t="s">
        <v>28</v>
      </c>
      <c r="L11" s="1">
        <f t="shared" si="4"/>
        <v>1</v>
      </c>
      <c r="M11" s="1">
        <f t="shared" si="0"/>
        <v>183.26434124371653</v>
      </c>
      <c r="N11" s="1">
        <f t="shared" si="1"/>
        <v>2.5663026252325917E-80</v>
      </c>
      <c r="O11" s="1">
        <f>O10</f>
        <v>1</v>
      </c>
      <c r="P11" s="1">
        <f t="shared" si="2"/>
        <v>2.5663026252325917E-80</v>
      </c>
      <c r="Q11" s="1">
        <f t="shared" si="3"/>
        <v>-183.26434124371653</v>
      </c>
      <c r="T11" s="2"/>
      <c r="U11" s="2"/>
    </row>
    <row r="12" spans="1:22" ht="15.75" x14ac:dyDescent="0.25">
      <c r="C12" t="s">
        <v>27</v>
      </c>
      <c r="L12" s="1">
        <f t="shared" si="4"/>
        <v>1</v>
      </c>
      <c r="M12" s="1">
        <f t="shared" si="0"/>
        <v>183.26434124371653</v>
      </c>
      <c r="N12" s="1">
        <f t="shared" si="1"/>
        <v>2.5663026252325917E-80</v>
      </c>
      <c r="O12" s="1">
        <f>O11</f>
        <v>1</v>
      </c>
      <c r="P12" s="1">
        <f t="shared" si="2"/>
        <v>2.5663026252325917E-80</v>
      </c>
      <c r="Q12" s="1">
        <f t="shared" si="3"/>
        <v>-183.26434124371653</v>
      </c>
      <c r="T12" s="2"/>
      <c r="U12" s="2"/>
    </row>
    <row r="13" spans="1:22" ht="15.75" x14ac:dyDescent="0.25">
      <c r="C13" t="s">
        <v>33</v>
      </c>
      <c r="L13" s="1">
        <f t="shared" si="4"/>
        <v>1</v>
      </c>
      <c r="M13" s="1">
        <f t="shared" si="0"/>
        <v>183.26434124371653</v>
      </c>
      <c r="N13" s="1">
        <f t="shared" si="1"/>
        <v>2.5663026252325917E-80</v>
      </c>
      <c r="O13" s="1">
        <f>O12</f>
        <v>1</v>
      </c>
      <c r="P13" s="1">
        <f t="shared" si="2"/>
        <v>2.5663026252325917E-80</v>
      </c>
      <c r="Q13" s="1">
        <f t="shared" si="3"/>
        <v>-183.26434124371653</v>
      </c>
      <c r="T13" s="2"/>
      <c r="U13" s="2"/>
    </row>
    <row r="14" spans="1:22" s="7" customFormat="1" ht="15.75" x14ac:dyDescent="0.25">
      <c r="A14" s="6" t="s">
        <v>47</v>
      </c>
      <c r="B14" s="7" t="s">
        <v>22</v>
      </c>
      <c r="C14" s="7" t="s">
        <v>23</v>
      </c>
      <c r="D14" s="8">
        <v>1</v>
      </c>
      <c r="E14" s="8"/>
      <c r="F14" s="8"/>
      <c r="G14" s="8"/>
      <c r="H14" s="8"/>
      <c r="I14" s="8"/>
      <c r="J14" s="8"/>
      <c r="K14" s="8"/>
      <c r="L14" s="8"/>
      <c r="M14" s="8">
        <f t="shared" si="0"/>
        <v>0</v>
      </c>
      <c r="N14" s="8">
        <f t="shared" si="1"/>
        <v>1</v>
      </c>
      <c r="O14" s="8">
        <f>SUM(N14:N16)</f>
        <v>1</v>
      </c>
      <c r="P14" s="8">
        <f t="shared" si="2"/>
        <v>1</v>
      </c>
      <c r="Q14" s="8">
        <f t="shared" si="3"/>
        <v>0</v>
      </c>
      <c r="R14" s="8"/>
      <c r="S14" s="8"/>
      <c r="T14" s="15"/>
      <c r="U14" s="15"/>
    </row>
    <row r="15" spans="1:22" s="10" customFormat="1" ht="15.75" x14ac:dyDescent="0.25">
      <c r="A15" s="9"/>
      <c r="C15" s="10" t="s">
        <v>29</v>
      </c>
      <c r="D15" s="11"/>
      <c r="E15" s="11"/>
      <c r="F15" s="11"/>
      <c r="G15" s="11"/>
      <c r="H15" s="11"/>
      <c r="I15" s="11"/>
      <c r="J15" s="11"/>
      <c r="K15" s="11"/>
      <c r="L15" s="11">
        <f t="shared" si="4"/>
        <v>1</v>
      </c>
      <c r="M15" s="11">
        <f t="shared" si="0"/>
        <v>183.26434124371653</v>
      </c>
      <c r="N15" s="11">
        <f t="shared" si="1"/>
        <v>2.5663026252325917E-80</v>
      </c>
      <c r="O15" s="11">
        <f>O14</f>
        <v>1</v>
      </c>
      <c r="P15" s="11">
        <f t="shared" si="2"/>
        <v>2.5663026252325917E-80</v>
      </c>
      <c r="Q15" s="11">
        <f t="shared" si="3"/>
        <v>-183.26434124371653</v>
      </c>
      <c r="R15" s="11"/>
      <c r="S15" s="11"/>
      <c r="T15" s="16"/>
      <c r="U15" s="16"/>
    </row>
    <row r="16" spans="1:22" s="13" customFormat="1" ht="15.75" x14ac:dyDescent="0.25">
      <c r="A16" s="12"/>
      <c r="C16" s="13" t="s">
        <v>30</v>
      </c>
      <c r="D16" s="14"/>
      <c r="E16" s="14"/>
      <c r="F16" s="14"/>
      <c r="G16" s="14"/>
      <c r="H16" s="14"/>
      <c r="I16" s="14"/>
      <c r="J16" s="14"/>
      <c r="K16" s="14"/>
      <c r="L16" s="14">
        <f t="shared" si="4"/>
        <v>1</v>
      </c>
      <c r="M16" s="14">
        <f t="shared" si="0"/>
        <v>183.26434124371653</v>
      </c>
      <c r="N16" s="14">
        <f t="shared" si="1"/>
        <v>2.5663026252325917E-80</v>
      </c>
      <c r="O16" s="14">
        <f>O15</f>
        <v>1</v>
      </c>
      <c r="P16" s="14">
        <f t="shared" si="2"/>
        <v>2.5663026252325917E-80</v>
      </c>
      <c r="Q16" s="14">
        <f t="shared" si="3"/>
        <v>-183.26434124371653</v>
      </c>
      <c r="R16" s="14"/>
      <c r="S16" s="14"/>
      <c r="T16" s="17"/>
      <c r="U16" s="17"/>
    </row>
    <row r="17" spans="1:21" ht="15.75" x14ac:dyDescent="0.25">
      <c r="A17" t="s">
        <v>48</v>
      </c>
      <c r="B17" t="s">
        <v>3</v>
      </c>
      <c r="C17" t="s">
        <v>4</v>
      </c>
      <c r="D17" s="1">
        <v>1</v>
      </c>
      <c r="M17" s="1">
        <f t="shared" si="0"/>
        <v>0</v>
      </c>
      <c r="N17" s="1">
        <f t="shared" si="1"/>
        <v>1</v>
      </c>
      <c r="O17" s="1">
        <f>SUM(N17:N20)</f>
        <v>1</v>
      </c>
      <c r="P17" s="1">
        <f t="shared" si="2"/>
        <v>1</v>
      </c>
      <c r="Q17" s="1">
        <f t="shared" si="3"/>
        <v>0</v>
      </c>
      <c r="T17" s="2"/>
      <c r="U17" s="2"/>
    </row>
    <row r="18" spans="1:21" ht="15.75" x14ac:dyDescent="0.25">
      <c r="C18" t="s">
        <v>31</v>
      </c>
      <c r="L18" s="1">
        <f t="shared" si="4"/>
        <v>1</v>
      </c>
      <c r="M18" s="1">
        <f t="shared" si="0"/>
        <v>183.26434124371653</v>
      </c>
      <c r="N18" s="1">
        <f t="shared" si="1"/>
        <v>2.5663026252325917E-80</v>
      </c>
      <c r="O18" s="1">
        <f>O17</f>
        <v>1</v>
      </c>
      <c r="P18" s="1">
        <f t="shared" si="2"/>
        <v>2.5663026252325917E-80</v>
      </c>
      <c r="Q18" s="1">
        <f t="shared" si="3"/>
        <v>-183.26434124371653</v>
      </c>
      <c r="T18" s="2"/>
      <c r="U18" s="2"/>
    </row>
    <row r="19" spans="1:21" ht="15.75" x14ac:dyDescent="0.25">
      <c r="C19" t="s">
        <v>32</v>
      </c>
      <c r="L19" s="1">
        <f t="shared" si="4"/>
        <v>1</v>
      </c>
      <c r="M19" s="1">
        <f t="shared" si="0"/>
        <v>183.26434124371653</v>
      </c>
      <c r="N19" s="1">
        <f t="shared" si="1"/>
        <v>2.5663026252325917E-80</v>
      </c>
      <c r="O19" s="1">
        <f>O18</f>
        <v>1</v>
      </c>
      <c r="P19" s="1">
        <f t="shared" si="2"/>
        <v>2.5663026252325917E-80</v>
      </c>
      <c r="Q19" s="1">
        <f t="shared" si="3"/>
        <v>-183.26434124371653</v>
      </c>
      <c r="T19" s="2"/>
    </row>
    <row r="20" spans="1:21" ht="15.75" x14ac:dyDescent="0.25">
      <c r="C20" s="23" t="s">
        <v>34</v>
      </c>
      <c r="L20" s="1">
        <f t="shared" si="4"/>
        <v>1</v>
      </c>
      <c r="M20" s="1">
        <f t="shared" si="0"/>
        <v>183.26434124371653</v>
      </c>
      <c r="N20" s="1">
        <f t="shared" si="1"/>
        <v>2.5663026252325917E-80</v>
      </c>
      <c r="O20" s="1">
        <f>O19</f>
        <v>1</v>
      </c>
      <c r="P20" s="1">
        <f t="shared" si="2"/>
        <v>2.5663026252325917E-80</v>
      </c>
      <c r="Q20" s="1">
        <f t="shared" si="3"/>
        <v>-183.26434124371653</v>
      </c>
      <c r="U20" s="2"/>
    </row>
    <row r="21" spans="1:21" s="7" customFormat="1" x14ac:dyDescent="0.25">
      <c r="A21" s="6" t="s">
        <v>49</v>
      </c>
      <c r="B21" s="7" t="s">
        <v>35</v>
      </c>
      <c r="C21" s="7" t="s">
        <v>36</v>
      </c>
      <c r="D21" s="8"/>
      <c r="E21" s="8"/>
      <c r="F21" s="8"/>
      <c r="G21" s="8"/>
      <c r="H21" s="8"/>
      <c r="I21" s="8"/>
      <c r="J21" s="8"/>
      <c r="K21" s="8"/>
      <c r="L21" s="8">
        <f t="shared" si="4"/>
        <v>1</v>
      </c>
      <c r="M21" s="8">
        <f t="shared" si="0"/>
        <v>183.26434124371653</v>
      </c>
      <c r="N21" s="8">
        <f t="shared" si="1"/>
        <v>2.5663026252325917E-80</v>
      </c>
      <c r="O21" s="8">
        <f>SUM(N21:N24)</f>
        <v>1</v>
      </c>
      <c r="P21" s="8">
        <f t="shared" si="2"/>
        <v>2.5663026252325917E-80</v>
      </c>
      <c r="Q21" s="8">
        <f t="shared" si="3"/>
        <v>-183.26434124371653</v>
      </c>
      <c r="R21" s="8"/>
      <c r="S21" s="8"/>
      <c r="T21" s="8"/>
      <c r="U21" s="8"/>
    </row>
    <row r="22" spans="1:21" s="10" customFormat="1" x14ac:dyDescent="0.25">
      <c r="A22" s="9"/>
      <c r="C22" s="10" t="s">
        <v>31</v>
      </c>
      <c r="D22" s="11">
        <v>1</v>
      </c>
      <c r="E22" s="11"/>
      <c r="F22" s="11"/>
      <c r="G22" s="11"/>
      <c r="H22" s="11"/>
      <c r="I22" s="11"/>
      <c r="J22" s="11"/>
      <c r="K22" s="11"/>
      <c r="L22" s="11"/>
      <c r="M22" s="11">
        <f t="shared" si="0"/>
        <v>0</v>
      </c>
      <c r="N22" s="11">
        <f t="shared" si="1"/>
        <v>1</v>
      </c>
      <c r="O22" s="11">
        <f>O21</f>
        <v>1</v>
      </c>
      <c r="P22" s="11">
        <f t="shared" si="2"/>
        <v>1</v>
      </c>
      <c r="Q22" s="11">
        <f t="shared" si="3"/>
        <v>0</v>
      </c>
      <c r="R22" s="11"/>
      <c r="S22" s="11"/>
      <c r="T22" s="11"/>
      <c r="U22" s="11"/>
    </row>
    <row r="23" spans="1:21" s="10" customFormat="1" x14ac:dyDescent="0.25">
      <c r="A23" s="9"/>
      <c r="C23" s="10" t="s">
        <v>32</v>
      </c>
      <c r="D23" s="11"/>
      <c r="E23" s="11"/>
      <c r="F23" s="11"/>
      <c r="G23" s="11"/>
      <c r="H23" s="11"/>
      <c r="I23" s="11"/>
      <c r="J23" s="11"/>
      <c r="K23" s="11"/>
      <c r="L23" s="11">
        <f t="shared" si="4"/>
        <v>1</v>
      </c>
      <c r="M23" s="11">
        <f t="shared" si="0"/>
        <v>183.26434124371653</v>
      </c>
      <c r="N23" s="11">
        <f t="shared" si="1"/>
        <v>2.5663026252325917E-80</v>
      </c>
      <c r="O23" s="11">
        <f>O22</f>
        <v>1</v>
      </c>
      <c r="P23" s="11">
        <f t="shared" si="2"/>
        <v>2.5663026252325917E-80</v>
      </c>
      <c r="Q23" s="11">
        <f t="shared" si="3"/>
        <v>-183.26434124371653</v>
      </c>
      <c r="R23" s="11"/>
      <c r="S23" s="11"/>
      <c r="T23" s="11"/>
      <c r="U23" s="11"/>
    </row>
    <row r="24" spans="1:21" s="13" customFormat="1" x14ac:dyDescent="0.25">
      <c r="A24" s="12"/>
      <c r="C24" s="13" t="s">
        <v>34</v>
      </c>
      <c r="D24" s="14"/>
      <c r="E24" s="14"/>
      <c r="F24" s="14"/>
      <c r="G24" s="14"/>
      <c r="H24" s="14"/>
      <c r="I24" s="14"/>
      <c r="J24" s="14"/>
      <c r="K24" s="14"/>
      <c r="L24" s="14">
        <f t="shared" si="4"/>
        <v>1</v>
      </c>
      <c r="M24" s="14">
        <f t="shared" si="0"/>
        <v>183.26434124371653</v>
      </c>
      <c r="N24" s="14">
        <f t="shared" si="1"/>
        <v>2.5663026252325917E-80</v>
      </c>
      <c r="O24" s="14">
        <f>O23</f>
        <v>1</v>
      </c>
      <c r="P24" s="14">
        <f t="shared" si="2"/>
        <v>2.5663026252325917E-80</v>
      </c>
      <c r="Q24" s="14">
        <f t="shared" si="3"/>
        <v>-183.26434124371653</v>
      </c>
      <c r="R24" s="14"/>
      <c r="S24" s="14"/>
      <c r="T24" s="14"/>
      <c r="U24" s="14"/>
    </row>
    <row r="25" spans="1:21" x14ac:dyDescent="0.25">
      <c r="A25" t="s">
        <v>50</v>
      </c>
      <c r="B25" t="s">
        <v>5</v>
      </c>
      <c r="C25" s="23" t="s">
        <v>37</v>
      </c>
      <c r="L25" s="1">
        <f t="shared" si="4"/>
        <v>1</v>
      </c>
      <c r="M25" s="1">
        <f t="shared" si="0"/>
        <v>183.26434124371653</v>
      </c>
      <c r="N25" s="1">
        <f t="shared" si="1"/>
        <v>2.5663026252325917E-80</v>
      </c>
      <c r="O25" s="1">
        <f>SUM(N25:N27)</f>
        <v>1</v>
      </c>
      <c r="P25" s="1">
        <f t="shared" si="2"/>
        <v>2.5663026252325917E-80</v>
      </c>
      <c r="Q25" s="1">
        <f t="shared" si="3"/>
        <v>-183.26434124371653</v>
      </c>
    </row>
    <row r="26" spans="1:21" x14ac:dyDescent="0.25">
      <c r="C26" t="s">
        <v>6</v>
      </c>
      <c r="D26" s="1">
        <v>1</v>
      </c>
      <c r="M26" s="1">
        <f t="shared" si="0"/>
        <v>0</v>
      </c>
      <c r="N26" s="1">
        <f t="shared" si="1"/>
        <v>1</v>
      </c>
      <c r="O26" s="1">
        <f>O25</f>
        <v>1</v>
      </c>
      <c r="P26" s="1">
        <f t="shared" si="2"/>
        <v>1</v>
      </c>
      <c r="Q26" s="1">
        <f t="shared" si="3"/>
        <v>0</v>
      </c>
    </row>
    <row r="27" spans="1:21" x14ac:dyDescent="0.25">
      <c r="C27" t="s">
        <v>39</v>
      </c>
      <c r="L27" s="1">
        <f t="shared" si="4"/>
        <v>1</v>
      </c>
      <c r="M27" s="1">
        <f t="shared" si="0"/>
        <v>183.26434124371653</v>
      </c>
      <c r="N27" s="1">
        <f t="shared" si="1"/>
        <v>2.5663026252325917E-80</v>
      </c>
      <c r="O27" s="1">
        <f>O26</f>
        <v>1</v>
      </c>
      <c r="P27" s="1">
        <f t="shared" si="2"/>
        <v>2.5663026252325917E-80</v>
      </c>
      <c r="Q27" s="1">
        <f t="shared" si="3"/>
        <v>-183.26434124371653</v>
      </c>
    </row>
    <row r="28" spans="1:21" s="7" customFormat="1" x14ac:dyDescent="0.25">
      <c r="A28" s="6" t="s">
        <v>51</v>
      </c>
      <c r="B28" s="7" t="s">
        <v>7</v>
      </c>
      <c r="C28" s="7" t="s">
        <v>8</v>
      </c>
      <c r="D28" s="8">
        <v>1</v>
      </c>
      <c r="E28" s="8"/>
      <c r="F28" s="8"/>
      <c r="G28" s="8"/>
      <c r="H28" s="8"/>
      <c r="I28" s="8"/>
      <c r="J28" s="8"/>
      <c r="K28" s="8"/>
      <c r="L28" s="8"/>
      <c r="M28" s="8">
        <f t="shared" si="0"/>
        <v>0</v>
      </c>
      <c r="N28" s="8">
        <f t="shared" si="1"/>
        <v>1</v>
      </c>
      <c r="O28" s="8">
        <f>SUM(N28:N30)</f>
        <v>1</v>
      </c>
      <c r="P28" s="8">
        <f t="shared" si="2"/>
        <v>1</v>
      </c>
      <c r="Q28" s="8">
        <f t="shared" si="3"/>
        <v>0</v>
      </c>
      <c r="R28" s="8"/>
      <c r="S28" s="8"/>
      <c r="T28" s="8"/>
      <c r="U28" s="8"/>
    </row>
    <row r="29" spans="1:21" s="10" customFormat="1" x14ac:dyDescent="0.25">
      <c r="A29" s="9"/>
      <c r="C29" s="10" t="s">
        <v>40</v>
      </c>
      <c r="D29" s="11"/>
      <c r="E29" s="11"/>
      <c r="F29" s="11"/>
      <c r="G29" s="11"/>
      <c r="H29" s="11"/>
      <c r="I29" s="11"/>
      <c r="J29" s="11"/>
      <c r="K29" s="11"/>
      <c r="L29" s="11">
        <f t="shared" si="4"/>
        <v>1</v>
      </c>
      <c r="M29" s="11">
        <f t="shared" si="0"/>
        <v>183.26434124371653</v>
      </c>
      <c r="N29" s="11">
        <f t="shared" si="1"/>
        <v>2.5663026252325917E-80</v>
      </c>
      <c r="O29" s="11">
        <f>O28</f>
        <v>1</v>
      </c>
      <c r="P29" s="11">
        <f t="shared" si="2"/>
        <v>2.5663026252325917E-80</v>
      </c>
      <c r="Q29" s="11">
        <f t="shared" si="3"/>
        <v>-183.26434124371653</v>
      </c>
      <c r="R29" s="11"/>
      <c r="S29" s="11"/>
      <c r="T29" s="11"/>
      <c r="U29" s="11"/>
    </row>
    <row r="30" spans="1:21" s="13" customFormat="1" x14ac:dyDescent="0.25">
      <c r="A30" s="12"/>
      <c r="C30" s="13" t="s">
        <v>41</v>
      </c>
      <c r="D30" s="14"/>
      <c r="E30" s="14"/>
      <c r="F30" s="14"/>
      <c r="G30" s="14"/>
      <c r="H30" s="14"/>
      <c r="I30" s="14"/>
      <c r="J30" s="14"/>
      <c r="K30" s="14"/>
      <c r="L30" s="14">
        <f t="shared" si="4"/>
        <v>1</v>
      </c>
      <c r="M30" s="14">
        <f t="shared" si="0"/>
        <v>183.26434124371653</v>
      </c>
      <c r="N30" s="14">
        <f t="shared" si="1"/>
        <v>2.5663026252325917E-80</v>
      </c>
      <c r="O30" s="14">
        <f>O29</f>
        <v>1</v>
      </c>
      <c r="P30" s="14">
        <f t="shared" si="2"/>
        <v>2.5663026252325917E-80</v>
      </c>
      <c r="Q30" s="14">
        <f t="shared" si="3"/>
        <v>-183.26434124371653</v>
      </c>
      <c r="R30" s="14"/>
      <c r="S30" s="14"/>
      <c r="T30" s="14"/>
      <c r="U30" s="14"/>
    </row>
    <row r="31" spans="1:21" x14ac:dyDescent="0.25">
      <c r="A31" t="s">
        <v>52</v>
      </c>
      <c r="B31" t="s">
        <v>9</v>
      </c>
      <c r="C31" s="23" t="s">
        <v>42</v>
      </c>
      <c r="L31" s="1">
        <f t="shared" si="4"/>
        <v>1</v>
      </c>
      <c r="M31" s="1">
        <f t="shared" si="0"/>
        <v>183.26434124371653</v>
      </c>
      <c r="N31" s="1">
        <f t="shared" si="1"/>
        <v>2.5663026252325917E-80</v>
      </c>
      <c r="O31" s="1">
        <f>SUM(N31:N33)</f>
        <v>1</v>
      </c>
      <c r="P31" s="1">
        <f t="shared" si="2"/>
        <v>2.5663026252325917E-80</v>
      </c>
      <c r="Q31" s="1">
        <f t="shared" si="3"/>
        <v>-183.26434124371653</v>
      </c>
    </row>
    <row r="32" spans="1:21" x14ac:dyDescent="0.25">
      <c r="C32" t="s">
        <v>10</v>
      </c>
      <c r="D32" s="1">
        <v>1</v>
      </c>
      <c r="M32" s="1">
        <f t="shared" si="0"/>
        <v>0</v>
      </c>
      <c r="N32" s="1">
        <f t="shared" si="1"/>
        <v>1</v>
      </c>
      <c r="O32" s="1">
        <f>O31</f>
        <v>1</v>
      </c>
      <c r="P32" s="1">
        <f t="shared" si="2"/>
        <v>1</v>
      </c>
      <c r="Q32" s="1">
        <f t="shared" si="3"/>
        <v>0</v>
      </c>
    </row>
    <row r="33" spans="1:21" x14ac:dyDescent="0.25">
      <c r="C33" t="s">
        <v>43</v>
      </c>
      <c r="L33" s="1">
        <f t="shared" si="4"/>
        <v>1</v>
      </c>
      <c r="M33" s="1">
        <f t="shared" si="0"/>
        <v>183.26434124371653</v>
      </c>
      <c r="N33" s="1">
        <f t="shared" si="1"/>
        <v>2.5663026252325917E-80</v>
      </c>
      <c r="O33" s="1">
        <f>O32</f>
        <v>1</v>
      </c>
      <c r="P33" s="1">
        <f t="shared" si="2"/>
        <v>2.5663026252325917E-80</v>
      </c>
      <c r="Q33" s="1">
        <f t="shared" si="3"/>
        <v>-183.26434124371653</v>
      </c>
    </row>
    <row r="34" spans="1:21" s="7" customFormat="1" x14ac:dyDescent="0.25">
      <c r="A34" s="6" t="s">
        <v>53</v>
      </c>
      <c r="B34" s="7" t="s">
        <v>54</v>
      </c>
      <c r="C34" s="7" t="s">
        <v>55</v>
      </c>
      <c r="D34" s="8">
        <v>1</v>
      </c>
      <c r="E34" s="8"/>
      <c r="F34" s="8"/>
      <c r="G34" s="8"/>
      <c r="H34" s="8"/>
      <c r="I34" s="8"/>
      <c r="J34" s="8"/>
      <c r="K34" s="8"/>
      <c r="L34" s="8"/>
      <c r="M34" s="8">
        <f t="shared" si="0"/>
        <v>0</v>
      </c>
      <c r="N34" s="8">
        <f t="shared" si="1"/>
        <v>1</v>
      </c>
      <c r="O34" s="8">
        <f>SUM(N34:N39)</f>
        <v>1</v>
      </c>
      <c r="P34" s="8">
        <f t="shared" si="2"/>
        <v>1</v>
      </c>
      <c r="Q34" s="8">
        <f t="shared" si="3"/>
        <v>0</v>
      </c>
      <c r="R34" s="8"/>
      <c r="S34" s="8"/>
      <c r="T34" s="8"/>
      <c r="U34" s="8"/>
    </row>
    <row r="35" spans="1:21" s="10" customFormat="1" x14ac:dyDescent="0.25">
      <c r="A35" s="9"/>
      <c r="C35" s="10" t="s">
        <v>54</v>
      </c>
      <c r="D35" s="11"/>
      <c r="E35" s="11"/>
      <c r="F35" s="11"/>
      <c r="G35" s="11"/>
      <c r="H35" s="11"/>
      <c r="I35" s="11"/>
      <c r="J35" s="11"/>
      <c r="K35" s="11"/>
      <c r="L35" s="11">
        <f t="shared" si="4"/>
        <v>1</v>
      </c>
      <c r="M35" s="11">
        <f t="shared" ref="M35:M66" si="5">SUMPRODUCT(E$2:L$2,E35:L35)</f>
        <v>183.26434124371653</v>
      </c>
      <c r="N35" s="11">
        <f t="shared" si="1"/>
        <v>2.5663026252325917E-80</v>
      </c>
      <c r="O35" s="11">
        <f>O34</f>
        <v>1</v>
      </c>
      <c r="P35" s="11">
        <f t="shared" si="2"/>
        <v>2.5663026252325917E-80</v>
      </c>
      <c r="Q35" s="11">
        <f t="shared" si="3"/>
        <v>-183.26434124371653</v>
      </c>
      <c r="R35" s="11"/>
      <c r="S35" s="11"/>
      <c r="T35" s="11"/>
      <c r="U35" s="11"/>
    </row>
    <row r="36" spans="1:21" s="10" customFormat="1" x14ac:dyDescent="0.25">
      <c r="A36" s="9"/>
      <c r="C36" s="10" t="s">
        <v>65</v>
      </c>
      <c r="D36" s="11"/>
      <c r="E36" s="11"/>
      <c r="F36" s="11"/>
      <c r="G36" s="11"/>
      <c r="H36" s="11"/>
      <c r="I36" s="11"/>
      <c r="J36" s="11"/>
      <c r="K36" s="11"/>
      <c r="L36" s="11">
        <f t="shared" si="4"/>
        <v>1</v>
      </c>
      <c r="M36" s="11">
        <f t="shared" si="5"/>
        <v>183.26434124371653</v>
      </c>
      <c r="N36" s="11">
        <f t="shared" si="1"/>
        <v>2.5663026252325917E-80</v>
      </c>
      <c r="O36" s="11">
        <f>O35</f>
        <v>1</v>
      </c>
      <c r="P36" s="11">
        <f t="shared" si="2"/>
        <v>2.5663026252325917E-80</v>
      </c>
      <c r="Q36" s="11">
        <f t="shared" si="3"/>
        <v>-183.26434124371653</v>
      </c>
      <c r="R36" s="11"/>
      <c r="S36" s="11"/>
      <c r="T36" s="11"/>
      <c r="U36" s="11"/>
    </row>
    <row r="37" spans="1:21" s="10" customFormat="1" x14ac:dyDescent="0.25">
      <c r="A37" s="9"/>
      <c r="C37" s="10" t="s">
        <v>56</v>
      </c>
      <c r="D37" s="11"/>
      <c r="E37" s="11"/>
      <c r="F37" s="11"/>
      <c r="G37" s="11"/>
      <c r="H37" s="11"/>
      <c r="I37" s="11"/>
      <c r="J37" s="11"/>
      <c r="K37" s="11"/>
      <c r="L37" s="11">
        <f t="shared" si="4"/>
        <v>1</v>
      </c>
      <c r="M37" s="11">
        <f t="shared" si="5"/>
        <v>183.26434124371653</v>
      </c>
      <c r="N37" s="11">
        <f t="shared" si="1"/>
        <v>2.5663026252325917E-80</v>
      </c>
      <c r="O37" s="11">
        <f>O36</f>
        <v>1</v>
      </c>
      <c r="P37" s="11">
        <f t="shared" si="2"/>
        <v>2.5663026252325917E-80</v>
      </c>
      <c r="Q37" s="11">
        <f t="shared" si="3"/>
        <v>-183.26434124371653</v>
      </c>
      <c r="R37" s="11"/>
      <c r="S37" s="11"/>
      <c r="T37" s="11"/>
      <c r="U37" s="11"/>
    </row>
    <row r="38" spans="1:21" s="10" customFormat="1" x14ac:dyDescent="0.25">
      <c r="A38" s="9"/>
      <c r="C38" s="10" t="s">
        <v>57</v>
      </c>
      <c r="D38" s="11"/>
      <c r="E38" s="11"/>
      <c r="F38" s="11"/>
      <c r="G38" s="11"/>
      <c r="H38" s="11"/>
      <c r="I38" s="11"/>
      <c r="J38" s="11"/>
      <c r="K38" s="11"/>
      <c r="L38" s="11">
        <f t="shared" si="4"/>
        <v>1</v>
      </c>
      <c r="M38" s="11">
        <f t="shared" si="5"/>
        <v>183.26434124371653</v>
      </c>
      <c r="N38" s="11">
        <f t="shared" si="1"/>
        <v>2.5663026252325917E-80</v>
      </c>
      <c r="O38" s="11">
        <f>O37</f>
        <v>1</v>
      </c>
      <c r="P38" s="11">
        <f t="shared" si="2"/>
        <v>2.5663026252325917E-80</v>
      </c>
      <c r="Q38" s="11">
        <f t="shared" si="3"/>
        <v>-183.26434124371653</v>
      </c>
      <c r="R38" s="11"/>
      <c r="S38" s="11"/>
      <c r="T38" s="11"/>
      <c r="U38" s="11"/>
    </row>
    <row r="39" spans="1:21" s="13" customFormat="1" x14ac:dyDescent="0.25">
      <c r="A39" s="12"/>
      <c r="C39" s="13" t="s">
        <v>58</v>
      </c>
      <c r="D39" s="14"/>
      <c r="E39" s="14"/>
      <c r="F39" s="14"/>
      <c r="G39" s="14"/>
      <c r="H39" s="14"/>
      <c r="I39" s="14"/>
      <c r="J39" s="14"/>
      <c r="K39" s="14"/>
      <c r="L39" s="14">
        <f t="shared" si="4"/>
        <v>1</v>
      </c>
      <c r="M39" s="14">
        <f t="shared" si="5"/>
        <v>183.26434124371653</v>
      </c>
      <c r="N39" s="14">
        <f t="shared" si="1"/>
        <v>2.5663026252325917E-80</v>
      </c>
      <c r="O39" s="14">
        <f>O38</f>
        <v>1</v>
      </c>
      <c r="P39" s="14">
        <f t="shared" si="2"/>
        <v>2.5663026252325917E-80</v>
      </c>
      <c r="Q39" s="14">
        <f t="shared" si="3"/>
        <v>-183.26434124371653</v>
      </c>
      <c r="R39" s="14"/>
      <c r="S39" s="14"/>
      <c r="T39" s="14"/>
      <c r="U39" s="14"/>
    </row>
    <row r="40" spans="1:21" x14ac:dyDescent="0.25">
      <c r="A40" t="s">
        <v>60</v>
      </c>
      <c r="B40" t="s">
        <v>61</v>
      </c>
      <c r="C40" t="s">
        <v>62</v>
      </c>
      <c r="L40" s="1">
        <f t="shared" si="4"/>
        <v>1</v>
      </c>
      <c r="M40" s="1">
        <f t="shared" si="5"/>
        <v>183.26434124371653</v>
      </c>
      <c r="N40" s="1">
        <f t="shared" si="1"/>
        <v>2.5663026252325917E-80</v>
      </c>
      <c r="O40" s="1">
        <f>SUM(N40:N45)</f>
        <v>1</v>
      </c>
      <c r="P40" s="1">
        <f t="shared" si="2"/>
        <v>2.5663026252325917E-80</v>
      </c>
      <c r="Q40" s="1">
        <f t="shared" si="3"/>
        <v>-183.26434124371653</v>
      </c>
    </row>
    <row r="41" spans="1:21" x14ac:dyDescent="0.25">
      <c r="C41" s="23" t="s">
        <v>61</v>
      </c>
      <c r="L41" s="1">
        <f t="shared" si="4"/>
        <v>1</v>
      </c>
      <c r="M41" s="1">
        <f t="shared" si="5"/>
        <v>183.26434124371653</v>
      </c>
      <c r="N41" s="1">
        <f t="shared" si="1"/>
        <v>2.5663026252325917E-80</v>
      </c>
      <c r="O41" s="1">
        <f>O40</f>
        <v>1</v>
      </c>
      <c r="P41" s="1">
        <f t="shared" si="2"/>
        <v>2.5663026252325917E-80</v>
      </c>
      <c r="Q41" s="1">
        <f t="shared" si="3"/>
        <v>-183.26434124371653</v>
      </c>
    </row>
    <row r="42" spans="1:21" x14ac:dyDescent="0.25">
      <c r="C42" t="s">
        <v>67</v>
      </c>
      <c r="D42" s="1">
        <v>1</v>
      </c>
      <c r="L42" s="1">
        <f t="shared" si="4"/>
        <v>0</v>
      </c>
      <c r="M42" s="1">
        <f t="shared" si="5"/>
        <v>0</v>
      </c>
      <c r="N42" s="1">
        <f t="shared" si="1"/>
        <v>1</v>
      </c>
      <c r="O42" s="1">
        <f>O41</f>
        <v>1</v>
      </c>
      <c r="P42" s="1">
        <f t="shared" si="2"/>
        <v>1</v>
      </c>
      <c r="Q42" s="1">
        <f t="shared" si="3"/>
        <v>0</v>
      </c>
    </row>
    <row r="43" spans="1:21" x14ac:dyDescent="0.25">
      <c r="C43" t="s">
        <v>63</v>
      </c>
      <c r="L43" s="1">
        <f t="shared" si="4"/>
        <v>1</v>
      </c>
      <c r="M43" s="1">
        <f t="shared" si="5"/>
        <v>183.26434124371653</v>
      </c>
      <c r="N43" s="1">
        <f t="shared" si="1"/>
        <v>2.5663026252325917E-80</v>
      </c>
      <c r="O43" s="1">
        <f>O42</f>
        <v>1</v>
      </c>
      <c r="P43" s="1">
        <f t="shared" si="2"/>
        <v>2.5663026252325917E-80</v>
      </c>
      <c r="Q43" s="1">
        <f t="shared" si="3"/>
        <v>-183.26434124371653</v>
      </c>
    </row>
    <row r="44" spans="1:21" x14ac:dyDescent="0.25">
      <c r="C44" t="s">
        <v>64</v>
      </c>
      <c r="L44" s="1">
        <f t="shared" si="4"/>
        <v>1</v>
      </c>
      <c r="M44" s="1">
        <f t="shared" si="5"/>
        <v>183.26434124371653</v>
      </c>
      <c r="N44" s="1">
        <f t="shared" si="1"/>
        <v>2.5663026252325917E-80</v>
      </c>
      <c r="O44" s="1">
        <f>O43</f>
        <v>1</v>
      </c>
      <c r="P44" s="1">
        <f t="shared" si="2"/>
        <v>2.5663026252325917E-80</v>
      </c>
      <c r="Q44" s="1">
        <f t="shared" si="3"/>
        <v>-183.26434124371653</v>
      </c>
    </row>
    <row r="45" spans="1:21" x14ac:dyDescent="0.25">
      <c r="C45" t="s">
        <v>66</v>
      </c>
      <c r="L45" s="1">
        <f t="shared" si="4"/>
        <v>1</v>
      </c>
      <c r="M45" s="1">
        <f t="shared" si="5"/>
        <v>183.26434124371653</v>
      </c>
      <c r="N45" s="1">
        <f t="shared" si="1"/>
        <v>2.5663026252325917E-80</v>
      </c>
      <c r="O45" s="1">
        <f>O44</f>
        <v>1</v>
      </c>
      <c r="P45" s="1">
        <f t="shared" si="2"/>
        <v>2.5663026252325917E-80</v>
      </c>
      <c r="Q45" s="1">
        <f t="shared" si="3"/>
        <v>-183.26434124371653</v>
      </c>
    </row>
    <row r="46" spans="1:21" s="7" customFormat="1" x14ac:dyDescent="0.25">
      <c r="A46" s="6" t="s">
        <v>69</v>
      </c>
      <c r="B46" s="7" t="s">
        <v>70</v>
      </c>
      <c r="C46" s="7" t="s">
        <v>71</v>
      </c>
      <c r="D46" s="8">
        <v>1</v>
      </c>
      <c r="E46" s="8"/>
      <c r="F46" s="8"/>
      <c r="G46" s="8"/>
      <c r="H46" s="8"/>
      <c r="I46" s="8"/>
      <c r="J46" s="8"/>
      <c r="K46" s="8"/>
      <c r="L46" s="8">
        <f t="shared" si="4"/>
        <v>0</v>
      </c>
      <c r="M46" s="8">
        <f t="shared" si="5"/>
        <v>0</v>
      </c>
      <c r="N46" s="8">
        <f t="shared" si="1"/>
        <v>1</v>
      </c>
      <c r="O46" s="8">
        <f>SUM(N46:N50)</f>
        <v>1</v>
      </c>
      <c r="P46" s="8">
        <f t="shared" si="2"/>
        <v>1</v>
      </c>
      <c r="Q46" s="8">
        <f t="shared" si="3"/>
        <v>0</v>
      </c>
      <c r="R46" s="8"/>
      <c r="S46" s="8"/>
      <c r="T46" s="8"/>
      <c r="U46" s="8"/>
    </row>
    <row r="47" spans="1:21" s="10" customFormat="1" x14ac:dyDescent="0.25">
      <c r="A47" s="9"/>
      <c r="C47" s="10" t="s">
        <v>70</v>
      </c>
      <c r="D47" s="11"/>
      <c r="E47" s="11"/>
      <c r="F47" s="11"/>
      <c r="G47" s="11"/>
      <c r="H47" s="11"/>
      <c r="I47" s="11"/>
      <c r="J47" s="11"/>
      <c r="K47" s="11"/>
      <c r="L47" s="11">
        <f t="shared" si="4"/>
        <v>1</v>
      </c>
      <c r="M47" s="11">
        <f t="shared" si="5"/>
        <v>183.26434124371653</v>
      </c>
      <c r="N47" s="11">
        <f t="shared" si="1"/>
        <v>2.5663026252325917E-80</v>
      </c>
      <c r="O47" s="11">
        <f>O46</f>
        <v>1</v>
      </c>
      <c r="P47" s="11">
        <f t="shared" si="2"/>
        <v>2.5663026252325917E-80</v>
      </c>
      <c r="Q47" s="11">
        <f t="shared" si="3"/>
        <v>-183.26434124371653</v>
      </c>
      <c r="R47" s="11"/>
      <c r="S47" s="11"/>
      <c r="T47" s="11"/>
      <c r="U47" s="11"/>
    </row>
    <row r="48" spans="1:21" s="10" customFormat="1" x14ac:dyDescent="0.25">
      <c r="A48" s="9"/>
      <c r="C48" s="10" t="s">
        <v>72</v>
      </c>
      <c r="D48" s="11"/>
      <c r="E48" s="11"/>
      <c r="F48" s="11"/>
      <c r="G48" s="11"/>
      <c r="H48" s="11"/>
      <c r="I48" s="11"/>
      <c r="J48" s="11"/>
      <c r="K48" s="11"/>
      <c r="L48" s="11">
        <f t="shared" si="4"/>
        <v>1</v>
      </c>
      <c r="M48" s="11">
        <f t="shared" si="5"/>
        <v>183.26434124371653</v>
      </c>
      <c r="N48" s="11">
        <f t="shared" si="1"/>
        <v>2.5663026252325917E-80</v>
      </c>
      <c r="O48" s="11">
        <f>O47</f>
        <v>1</v>
      </c>
      <c r="P48" s="11">
        <f t="shared" si="2"/>
        <v>2.5663026252325917E-80</v>
      </c>
      <c r="Q48" s="11">
        <f t="shared" si="3"/>
        <v>-183.26434124371653</v>
      </c>
      <c r="R48" s="11"/>
      <c r="S48" s="11"/>
      <c r="T48" s="11"/>
      <c r="U48" s="11"/>
    </row>
    <row r="49" spans="1:21" s="10" customFormat="1" x14ac:dyDescent="0.25">
      <c r="A49" s="9"/>
      <c r="C49" s="10" t="s">
        <v>73</v>
      </c>
      <c r="D49" s="11"/>
      <c r="E49" s="11"/>
      <c r="F49" s="11"/>
      <c r="G49" s="11"/>
      <c r="H49" s="11"/>
      <c r="I49" s="11"/>
      <c r="J49" s="11"/>
      <c r="K49" s="11"/>
      <c r="L49" s="11">
        <f t="shared" si="4"/>
        <v>1</v>
      </c>
      <c r="M49" s="11">
        <f t="shared" si="5"/>
        <v>183.26434124371653</v>
      </c>
      <c r="N49" s="11">
        <f t="shared" si="1"/>
        <v>2.5663026252325917E-80</v>
      </c>
      <c r="O49" s="11">
        <f>O48</f>
        <v>1</v>
      </c>
      <c r="P49" s="11">
        <f t="shared" si="2"/>
        <v>2.5663026252325917E-80</v>
      </c>
      <c r="Q49" s="11">
        <f t="shared" si="3"/>
        <v>-183.26434124371653</v>
      </c>
      <c r="R49" s="11"/>
      <c r="S49" s="11"/>
      <c r="T49" s="11"/>
      <c r="U49" s="11"/>
    </row>
    <row r="50" spans="1:21" s="13" customFormat="1" x14ac:dyDescent="0.25">
      <c r="A50" s="12"/>
      <c r="C50" s="13" t="s">
        <v>74</v>
      </c>
      <c r="D50" s="14"/>
      <c r="E50" s="14"/>
      <c r="F50" s="14"/>
      <c r="G50" s="14"/>
      <c r="H50" s="14"/>
      <c r="I50" s="14"/>
      <c r="J50" s="14"/>
      <c r="K50" s="14"/>
      <c r="L50" s="14">
        <f t="shared" si="4"/>
        <v>1</v>
      </c>
      <c r="M50" s="14">
        <f t="shared" si="5"/>
        <v>183.26434124371653</v>
      </c>
      <c r="N50" s="14">
        <f t="shared" si="1"/>
        <v>2.5663026252325917E-80</v>
      </c>
      <c r="O50" s="14">
        <f>O49</f>
        <v>1</v>
      </c>
      <c r="P50" s="14">
        <f t="shared" si="2"/>
        <v>2.5663026252325917E-80</v>
      </c>
      <c r="Q50" s="14">
        <f t="shared" si="3"/>
        <v>-183.26434124371653</v>
      </c>
      <c r="R50" s="14"/>
      <c r="S50" s="14"/>
      <c r="T50" s="14"/>
      <c r="U50" s="14"/>
    </row>
    <row r="51" spans="1:21" s="7" customFormat="1" x14ac:dyDescent="0.25">
      <c r="A51" s="6" t="s">
        <v>75</v>
      </c>
      <c r="B51" s="7" t="s">
        <v>76</v>
      </c>
      <c r="C51" s="7" t="s">
        <v>78</v>
      </c>
      <c r="D51" s="8">
        <v>1</v>
      </c>
      <c r="E51" s="8"/>
      <c r="F51" s="8"/>
      <c r="G51" s="8"/>
      <c r="H51" s="8"/>
      <c r="I51" s="8"/>
      <c r="J51" s="8"/>
      <c r="K51" s="8"/>
      <c r="L51" s="8">
        <f t="shared" si="4"/>
        <v>0</v>
      </c>
      <c r="M51" s="8">
        <f t="shared" si="5"/>
        <v>0</v>
      </c>
      <c r="N51" s="8">
        <f t="shared" si="1"/>
        <v>1</v>
      </c>
      <c r="O51" s="8">
        <f>SUM(N51:N55)</f>
        <v>1</v>
      </c>
      <c r="P51" s="8">
        <f t="shared" si="2"/>
        <v>1</v>
      </c>
      <c r="Q51" s="8">
        <f t="shared" si="3"/>
        <v>0</v>
      </c>
      <c r="R51" s="8"/>
      <c r="S51" s="8"/>
      <c r="T51" s="8"/>
      <c r="U51" s="8"/>
    </row>
    <row r="52" spans="1:21" s="10" customFormat="1" x14ac:dyDescent="0.25">
      <c r="A52" s="9"/>
      <c r="C52" s="10" t="s">
        <v>77</v>
      </c>
      <c r="D52" s="11"/>
      <c r="E52" s="11"/>
      <c r="F52" s="11"/>
      <c r="G52" s="11"/>
      <c r="H52" s="11"/>
      <c r="I52" s="11"/>
      <c r="J52" s="11"/>
      <c r="K52" s="11"/>
      <c r="L52" s="11">
        <f t="shared" si="4"/>
        <v>1</v>
      </c>
      <c r="M52" s="11">
        <f t="shared" si="5"/>
        <v>183.26434124371653</v>
      </c>
      <c r="N52" s="11">
        <f t="shared" si="1"/>
        <v>2.5663026252325917E-80</v>
      </c>
      <c r="O52" s="11">
        <f>O51</f>
        <v>1</v>
      </c>
      <c r="P52" s="11">
        <f t="shared" si="2"/>
        <v>2.5663026252325917E-80</v>
      </c>
      <c r="Q52" s="11">
        <f t="shared" si="3"/>
        <v>-183.26434124371653</v>
      </c>
      <c r="R52" s="11"/>
      <c r="S52" s="11"/>
      <c r="T52" s="11"/>
      <c r="U52" s="11"/>
    </row>
    <row r="53" spans="1:21" s="10" customFormat="1" x14ac:dyDescent="0.25">
      <c r="A53" s="9"/>
      <c r="C53" s="10" t="s">
        <v>79</v>
      </c>
      <c r="D53" s="11"/>
      <c r="E53" s="11"/>
      <c r="F53" s="11"/>
      <c r="G53" s="11"/>
      <c r="H53" s="11"/>
      <c r="I53" s="11"/>
      <c r="J53" s="11"/>
      <c r="K53" s="11"/>
      <c r="L53" s="11">
        <f t="shared" si="4"/>
        <v>1</v>
      </c>
      <c r="M53" s="11">
        <f t="shared" si="5"/>
        <v>183.26434124371653</v>
      </c>
      <c r="N53" s="11">
        <f t="shared" si="1"/>
        <v>2.5663026252325917E-80</v>
      </c>
      <c r="O53" s="11">
        <f>O52</f>
        <v>1</v>
      </c>
      <c r="P53" s="11">
        <f t="shared" si="2"/>
        <v>2.5663026252325917E-80</v>
      </c>
      <c r="Q53" s="11">
        <f t="shared" si="3"/>
        <v>-183.26434124371653</v>
      </c>
      <c r="R53" s="11"/>
      <c r="S53" s="11"/>
      <c r="T53" s="11"/>
      <c r="U53" s="11"/>
    </row>
    <row r="54" spans="1:21" s="10" customFormat="1" x14ac:dyDescent="0.25">
      <c r="A54" s="9"/>
      <c r="C54" s="10" t="s">
        <v>80</v>
      </c>
      <c r="D54" s="11"/>
      <c r="E54" s="11"/>
      <c r="F54" s="11"/>
      <c r="G54" s="11"/>
      <c r="H54" s="11"/>
      <c r="I54" s="11"/>
      <c r="J54" s="11"/>
      <c r="K54" s="11"/>
      <c r="L54" s="11">
        <f t="shared" si="4"/>
        <v>1</v>
      </c>
      <c r="M54" s="11">
        <f t="shared" si="5"/>
        <v>183.26434124371653</v>
      </c>
      <c r="N54" s="11">
        <f t="shared" si="1"/>
        <v>2.5663026252325917E-80</v>
      </c>
      <c r="O54" s="11">
        <f>O53</f>
        <v>1</v>
      </c>
      <c r="P54" s="11">
        <f t="shared" si="2"/>
        <v>2.5663026252325917E-80</v>
      </c>
      <c r="Q54" s="11">
        <f t="shared" si="3"/>
        <v>-183.26434124371653</v>
      </c>
      <c r="R54" s="11"/>
      <c r="S54" s="11"/>
      <c r="T54" s="11"/>
      <c r="U54" s="11"/>
    </row>
    <row r="55" spans="1:21" s="13" customFormat="1" x14ac:dyDescent="0.25">
      <c r="A55" s="12"/>
      <c r="C55" s="13" t="s">
        <v>81</v>
      </c>
      <c r="D55" s="14"/>
      <c r="E55" s="14"/>
      <c r="F55" s="14"/>
      <c r="G55" s="14"/>
      <c r="H55" s="14"/>
      <c r="I55" s="14"/>
      <c r="J55" s="14"/>
      <c r="K55" s="14"/>
      <c r="L55" s="14">
        <f t="shared" si="4"/>
        <v>1</v>
      </c>
      <c r="M55" s="14">
        <f t="shared" si="5"/>
        <v>183.26434124371653</v>
      </c>
      <c r="N55" s="14">
        <f t="shared" si="1"/>
        <v>2.5663026252325917E-80</v>
      </c>
      <c r="O55" s="14">
        <f>O54</f>
        <v>1</v>
      </c>
      <c r="P55" s="14">
        <f t="shared" si="2"/>
        <v>2.5663026252325917E-80</v>
      </c>
      <c r="Q55" s="14">
        <f t="shared" si="3"/>
        <v>-183.26434124371653</v>
      </c>
      <c r="R55" s="14"/>
      <c r="S55" s="14"/>
      <c r="T55" s="14"/>
      <c r="U55" s="14"/>
    </row>
    <row r="56" spans="1:21" s="7" customFormat="1" x14ac:dyDescent="0.25">
      <c r="A56" s="6" t="s">
        <v>82</v>
      </c>
      <c r="B56" s="7" t="s">
        <v>83</v>
      </c>
      <c r="C56" s="7" t="s">
        <v>78</v>
      </c>
      <c r="D56" s="8"/>
      <c r="E56" s="8"/>
      <c r="F56" s="8"/>
      <c r="G56" s="8"/>
      <c r="H56" s="8"/>
      <c r="I56" s="8"/>
      <c r="J56" s="8"/>
      <c r="K56" s="8"/>
      <c r="L56" s="8">
        <f t="shared" si="4"/>
        <v>1</v>
      </c>
      <c r="M56" s="8">
        <f t="shared" si="5"/>
        <v>183.26434124371653</v>
      </c>
      <c r="N56" s="8">
        <f t="shared" si="1"/>
        <v>2.5663026252325917E-80</v>
      </c>
      <c r="O56" s="8">
        <f>SUM(N56:N61)</f>
        <v>1</v>
      </c>
      <c r="P56" s="8">
        <f t="shared" si="2"/>
        <v>2.5663026252325917E-80</v>
      </c>
      <c r="Q56" s="8">
        <f t="shared" si="3"/>
        <v>-183.26434124371653</v>
      </c>
      <c r="R56" s="8"/>
      <c r="S56" s="8"/>
      <c r="T56" s="8"/>
      <c r="U56" s="8"/>
    </row>
    <row r="57" spans="1:21" s="10" customFormat="1" x14ac:dyDescent="0.25">
      <c r="A57" s="9"/>
      <c r="C57" s="10" t="s">
        <v>77</v>
      </c>
      <c r="D57" s="11"/>
      <c r="E57" s="11"/>
      <c r="F57" s="11"/>
      <c r="G57" s="11"/>
      <c r="H57" s="11"/>
      <c r="I57" s="11"/>
      <c r="J57" s="11"/>
      <c r="K57" s="11"/>
      <c r="L57" s="11">
        <f t="shared" si="4"/>
        <v>1</v>
      </c>
      <c r="M57" s="11">
        <f t="shared" si="5"/>
        <v>183.26434124371653</v>
      </c>
      <c r="N57" s="11">
        <f t="shared" si="1"/>
        <v>2.5663026252325917E-80</v>
      </c>
      <c r="O57" s="11">
        <f>O56</f>
        <v>1</v>
      </c>
      <c r="P57" s="11">
        <f t="shared" si="2"/>
        <v>2.5663026252325917E-80</v>
      </c>
      <c r="Q57" s="11">
        <f t="shared" si="3"/>
        <v>-183.26434124371653</v>
      </c>
      <c r="R57" s="11"/>
      <c r="S57" s="11"/>
      <c r="T57" s="11"/>
      <c r="U57" s="11"/>
    </row>
    <row r="58" spans="1:21" s="10" customFormat="1" x14ac:dyDescent="0.25">
      <c r="A58" s="9"/>
      <c r="C58" s="10" t="s">
        <v>79</v>
      </c>
      <c r="D58" s="11"/>
      <c r="E58" s="11"/>
      <c r="F58" s="11"/>
      <c r="G58" s="11"/>
      <c r="H58" s="11"/>
      <c r="I58" s="11"/>
      <c r="J58" s="11"/>
      <c r="K58" s="11"/>
      <c r="L58" s="11">
        <f t="shared" si="4"/>
        <v>1</v>
      </c>
      <c r="M58" s="11">
        <f t="shared" si="5"/>
        <v>183.26434124371653</v>
      </c>
      <c r="N58" s="11">
        <f t="shared" si="1"/>
        <v>2.5663026252325917E-80</v>
      </c>
      <c r="O58" s="11">
        <f>O57</f>
        <v>1</v>
      </c>
      <c r="P58" s="11">
        <f t="shared" si="2"/>
        <v>2.5663026252325917E-80</v>
      </c>
      <c r="Q58" s="11">
        <f t="shared" si="3"/>
        <v>-183.26434124371653</v>
      </c>
      <c r="R58" s="11"/>
      <c r="S58" s="11"/>
      <c r="T58" s="11"/>
      <c r="U58" s="11"/>
    </row>
    <row r="59" spans="1:21" s="10" customFormat="1" x14ac:dyDescent="0.25">
      <c r="A59" s="9"/>
      <c r="C59" s="24" t="s">
        <v>85</v>
      </c>
      <c r="D59" s="11">
        <v>1</v>
      </c>
      <c r="E59" s="11"/>
      <c r="F59" s="11"/>
      <c r="G59" s="11"/>
      <c r="H59" s="11"/>
      <c r="I59" s="11"/>
      <c r="J59" s="11"/>
      <c r="K59" s="11"/>
      <c r="L59" s="11">
        <f t="shared" si="4"/>
        <v>0</v>
      </c>
      <c r="M59" s="11">
        <f t="shared" si="5"/>
        <v>0</v>
      </c>
      <c r="N59" s="11">
        <f t="shared" si="1"/>
        <v>1</v>
      </c>
      <c r="O59" s="11">
        <f>O57</f>
        <v>1</v>
      </c>
      <c r="P59" s="11">
        <f t="shared" si="2"/>
        <v>1</v>
      </c>
      <c r="Q59" s="11">
        <f t="shared" si="3"/>
        <v>0</v>
      </c>
      <c r="R59" s="11"/>
      <c r="S59" s="11"/>
      <c r="T59" s="11"/>
      <c r="U59" s="11"/>
    </row>
    <row r="60" spans="1:21" s="10" customFormat="1" x14ac:dyDescent="0.25">
      <c r="A60" s="9"/>
      <c r="C60" s="10" t="s">
        <v>80</v>
      </c>
      <c r="D60" s="11"/>
      <c r="E60" s="11"/>
      <c r="F60" s="11"/>
      <c r="G60" s="11"/>
      <c r="H60" s="11"/>
      <c r="I60" s="11"/>
      <c r="J60" s="11"/>
      <c r="K60" s="11"/>
      <c r="L60" s="11">
        <f t="shared" si="4"/>
        <v>1</v>
      </c>
      <c r="M60" s="11">
        <f t="shared" si="5"/>
        <v>183.26434124371653</v>
      </c>
      <c r="N60" s="11">
        <f t="shared" si="1"/>
        <v>2.5663026252325917E-80</v>
      </c>
      <c r="O60" s="11">
        <f>O58</f>
        <v>1</v>
      </c>
      <c r="P60" s="11">
        <f t="shared" si="2"/>
        <v>2.5663026252325917E-80</v>
      </c>
      <c r="Q60" s="11">
        <f t="shared" si="3"/>
        <v>-183.26434124371653</v>
      </c>
      <c r="R60" s="11"/>
      <c r="S60" s="11"/>
      <c r="T60" s="11"/>
      <c r="U60" s="11"/>
    </row>
    <row r="61" spans="1:21" s="13" customFormat="1" x14ac:dyDescent="0.25">
      <c r="A61" s="12"/>
      <c r="C61" s="13" t="s">
        <v>81</v>
      </c>
      <c r="D61" s="14"/>
      <c r="E61" s="14"/>
      <c r="F61" s="14"/>
      <c r="G61" s="14"/>
      <c r="H61" s="14"/>
      <c r="I61" s="14"/>
      <c r="J61" s="14"/>
      <c r="K61" s="14"/>
      <c r="L61" s="14">
        <f t="shared" si="4"/>
        <v>1</v>
      </c>
      <c r="M61" s="14">
        <f t="shared" si="5"/>
        <v>183.26434124371653</v>
      </c>
      <c r="N61" s="14">
        <f t="shared" si="1"/>
        <v>2.5663026252325917E-80</v>
      </c>
      <c r="O61" s="14">
        <f>O60</f>
        <v>1</v>
      </c>
      <c r="P61" s="14">
        <f t="shared" si="2"/>
        <v>2.5663026252325917E-80</v>
      </c>
      <c r="Q61" s="14">
        <f t="shared" si="3"/>
        <v>-183.26434124371653</v>
      </c>
      <c r="R61" s="14"/>
      <c r="S61" s="14"/>
      <c r="T61" s="14"/>
      <c r="U61" s="14"/>
    </row>
  </sheetData>
  <conditionalFormatting sqref="P1 P3:P9 P62:P1048576">
    <cfRule type="cellIs" dxfId="22" priority="23" operator="greaterThan">
      <formula>0.499999183</formula>
    </cfRule>
  </conditionalFormatting>
  <conditionalFormatting sqref="P10:P12">
    <cfRule type="cellIs" dxfId="21" priority="22" operator="greaterThan">
      <formula>0.499999183</formula>
    </cfRule>
  </conditionalFormatting>
  <conditionalFormatting sqref="P14:P16">
    <cfRule type="cellIs" dxfId="20" priority="21" operator="greaterThan">
      <formula>0.499999183</formula>
    </cfRule>
  </conditionalFormatting>
  <conditionalFormatting sqref="P17:P19">
    <cfRule type="cellIs" dxfId="19" priority="20" operator="greaterThan">
      <formula>0.499999183</formula>
    </cfRule>
  </conditionalFormatting>
  <conditionalFormatting sqref="P13">
    <cfRule type="cellIs" dxfId="18" priority="19" operator="greaterThan">
      <formula>0.499999183</formula>
    </cfRule>
  </conditionalFormatting>
  <conditionalFormatting sqref="P20">
    <cfRule type="cellIs" dxfId="17" priority="18" operator="greaterThan">
      <formula>0.499999183</formula>
    </cfRule>
  </conditionalFormatting>
  <conditionalFormatting sqref="P21:P23">
    <cfRule type="cellIs" dxfId="16" priority="17" operator="greaterThan">
      <formula>0.499999183</formula>
    </cfRule>
  </conditionalFormatting>
  <conditionalFormatting sqref="P24">
    <cfRule type="cellIs" dxfId="15" priority="16" operator="greaterThan">
      <formula>0.499999183</formula>
    </cfRule>
  </conditionalFormatting>
  <conditionalFormatting sqref="P25:P27">
    <cfRule type="cellIs" dxfId="14" priority="15" operator="greaterThan">
      <formula>0.499999183</formula>
    </cfRule>
  </conditionalFormatting>
  <conditionalFormatting sqref="P28:P30">
    <cfRule type="cellIs" dxfId="13" priority="14" operator="greaterThan">
      <formula>0.499999183</formula>
    </cfRule>
  </conditionalFormatting>
  <conditionalFormatting sqref="P40:P42">
    <cfRule type="cellIs" dxfId="12" priority="8" operator="greaterThan">
      <formula>0.499999183</formula>
    </cfRule>
  </conditionalFormatting>
  <conditionalFormatting sqref="P34:P36">
    <cfRule type="cellIs" dxfId="11" priority="12" operator="greaterThan">
      <formula>0.499999183</formula>
    </cfRule>
  </conditionalFormatting>
  <conditionalFormatting sqref="P31:P33">
    <cfRule type="cellIs" dxfId="10" priority="13" operator="greaterThan">
      <formula>0.499999183</formula>
    </cfRule>
  </conditionalFormatting>
  <conditionalFormatting sqref="P44">
    <cfRule type="cellIs" dxfId="9" priority="6" operator="greaterThan">
      <formula>0.499999183</formula>
    </cfRule>
  </conditionalFormatting>
  <conditionalFormatting sqref="P37">
    <cfRule type="cellIs" dxfId="8" priority="11" operator="greaterThan">
      <formula>0.499999183</formula>
    </cfRule>
  </conditionalFormatting>
  <conditionalFormatting sqref="P46:P50">
    <cfRule type="cellIs" dxfId="7" priority="4" operator="greaterThan">
      <formula>0.499999183</formula>
    </cfRule>
  </conditionalFormatting>
  <conditionalFormatting sqref="P45">
    <cfRule type="cellIs" dxfId="6" priority="5" operator="greaterThan">
      <formula>0.499999183</formula>
    </cfRule>
  </conditionalFormatting>
  <conditionalFormatting sqref="P38">
    <cfRule type="cellIs" dxfId="5" priority="10" operator="greaterThan">
      <formula>0.499999183</formula>
    </cfRule>
  </conditionalFormatting>
  <conditionalFormatting sqref="P39">
    <cfRule type="cellIs" dxfId="4" priority="9" operator="greaterThan">
      <formula>0.499999183</formula>
    </cfRule>
  </conditionalFormatting>
  <conditionalFormatting sqref="P43">
    <cfRule type="cellIs" dxfId="3" priority="7" operator="greaterThan">
      <formula>0.499999183</formula>
    </cfRule>
  </conditionalFormatting>
  <conditionalFormatting sqref="P51:P55">
    <cfRule type="cellIs" dxfId="2" priority="3" operator="greaterThan">
      <formula>0.499999183</formula>
    </cfRule>
  </conditionalFormatting>
  <conditionalFormatting sqref="P56:P58 P60:P61">
    <cfRule type="cellIs" dxfId="1" priority="2" operator="greaterThan">
      <formula>0.499999183</formula>
    </cfRule>
  </conditionalFormatting>
  <conditionalFormatting sqref="P59">
    <cfRule type="cellIs" dxfId="0" priority="1" operator="greaterThan">
      <formula>0.499999183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Bruce</vt:lpstr>
      <vt:lpstr>Class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2019-05-03T00:24:44Z</dcterms:created>
  <dcterms:modified xsi:type="dcterms:W3CDTF">2019-05-07T21:10:51Z</dcterms:modified>
</cp:coreProperties>
</file>