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yes\Desktop\"/>
    </mc:Choice>
  </mc:AlternateContent>
  <bookViews>
    <workbookView xWindow="0" yWindow="0" windowWidth="27810" windowHeight="12420"/>
  </bookViews>
  <sheets>
    <sheet name="a la KulaBickmore" sheetId="5" r:id="rId1"/>
  </sheets>
  <definedNames>
    <definedName name="solver_adj" localSheetId="0" hidden="1">'a la KulaBickmore'!$E$3:$K$3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'a la KulaBickmore'!$E$3:$K$3</definedName>
    <definedName name="solver_lhs2" localSheetId="0" hidden="1">'a la KulaBickmore'!#REF!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'a la KulaBickmore'!$Q$4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hs1" localSheetId="0" hidden="1">100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5" l="1"/>
  <c r="M28" i="5" s="1"/>
  <c r="L22" i="5"/>
  <c r="M22" i="5" s="1"/>
  <c r="L27" i="5"/>
  <c r="M27" i="5" s="1"/>
  <c r="L26" i="5"/>
  <c r="M26" i="5" s="1"/>
  <c r="L25" i="5"/>
  <c r="M25" i="5" s="1"/>
  <c r="L24" i="5"/>
  <c r="M24" i="5" s="1"/>
  <c r="L23" i="5"/>
  <c r="M23" i="5" s="1"/>
  <c r="L21" i="5"/>
  <c r="M21" i="5" s="1"/>
  <c r="L20" i="5"/>
  <c r="M20" i="5" s="1"/>
  <c r="L19" i="5"/>
  <c r="M19" i="5" s="1"/>
  <c r="L18" i="5"/>
  <c r="M18" i="5" s="1"/>
  <c r="L17" i="5"/>
  <c r="M17" i="5" s="1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L4" i="5"/>
  <c r="M4" i="5" s="1"/>
  <c r="N25" i="5" l="1"/>
  <c r="N22" i="5"/>
  <c r="O22" i="5" s="1"/>
  <c r="P22" i="5" s="1"/>
  <c r="N4" i="5"/>
  <c r="N5" i="5" s="1"/>
  <c r="N9" i="5"/>
  <c r="N10" i="5" s="1"/>
  <c r="N11" i="5" s="1"/>
  <c r="N12" i="5" s="1"/>
  <c r="N13" i="5" s="1"/>
  <c r="N14" i="5" s="1"/>
  <c r="N15" i="5" s="1"/>
  <c r="O15" i="5" s="1"/>
  <c r="P15" i="5" s="1"/>
  <c r="N21" i="5"/>
  <c r="N23" i="5" s="1"/>
  <c r="N24" i="5" s="1"/>
  <c r="O24" i="5" s="1"/>
  <c r="P24" i="5" s="1"/>
  <c r="N16" i="5"/>
  <c r="N17" i="5" s="1"/>
  <c r="N18" i="5" s="1"/>
  <c r="N19" i="5" s="1"/>
  <c r="N20" i="5" s="1"/>
  <c r="O20" i="5" s="1"/>
  <c r="P20" i="5" s="1"/>
  <c r="N26" i="5"/>
  <c r="N27" i="5" s="1"/>
  <c r="O27" i="5" l="1"/>
  <c r="P27" i="5" s="1"/>
  <c r="N28" i="5"/>
  <c r="O28" i="5" s="1"/>
  <c r="P28" i="5" s="1"/>
  <c r="N7" i="5"/>
  <c r="O7" i="5" s="1"/>
  <c r="P7" i="5" s="1"/>
  <c r="N6" i="5"/>
  <c r="O10" i="5"/>
  <c r="P10" i="5" s="1"/>
  <c r="O12" i="5"/>
  <c r="P12" i="5" s="1"/>
  <c r="O14" i="5"/>
  <c r="P14" i="5" s="1"/>
  <c r="O19" i="5"/>
  <c r="P19" i="5" s="1"/>
  <c r="O21" i="5"/>
  <c r="P21" i="5" s="1"/>
  <c r="O18" i="5"/>
  <c r="P18" i="5" s="1"/>
  <c r="O17" i="5"/>
  <c r="P17" i="5" s="1"/>
  <c r="O5" i="5"/>
  <c r="P5" i="5" s="1"/>
  <c r="O4" i="5"/>
  <c r="P4" i="5" s="1"/>
  <c r="O25" i="5"/>
  <c r="P25" i="5" s="1"/>
  <c r="O16" i="5"/>
  <c r="P16" i="5" s="1"/>
  <c r="O26" i="5"/>
  <c r="P26" i="5" s="1"/>
  <c r="O11" i="5"/>
  <c r="P11" i="5" s="1"/>
  <c r="O13" i="5"/>
  <c r="P13" i="5" s="1"/>
  <c r="O23" i="5"/>
  <c r="P23" i="5" s="1"/>
  <c r="O9" i="5"/>
  <c r="P9" i="5" s="1"/>
  <c r="O6" i="5" l="1"/>
  <c r="P6" i="5" s="1"/>
  <c r="N8" i="5"/>
  <c r="O8" i="5" s="1"/>
  <c r="P8" i="5" s="1"/>
  <c r="Q4" i="5" l="1"/>
</calcChain>
</file>

<file path=xl/sharedStrings.xml><?xml version="1.0" encoding="utf-8"?>
<sst xmlns="http://schemas.openxmlformats.org/spreadsheetml/2006/main" count="55" uniqueCount="44">
  <si>
    <t>L H L L L L L</t>
  </si>
  <si>
    <t>L H H H H H</t>
  </si>
  <si>
    <t xml:space="preserve">L H L L L H </t>
  </si>
  <si>
    <t>L H H H H H H</t>
  </si>
  <si>
    <t xml:space="preserve">L H L L L L L </t>
  </si>
  <si>
    <t>L H H H L L L</t>
  </si>
  <si>
    <t>L H H H L L H</t>
  </si>
  <si>
    <t>L H H H H L H</t>
  </si>
  <si>
    <t>L H L L L L H</t>
  </si>
  <si>
    <t>H</t>
  </si>
  <si>
    <t>eH</t>
  </si>
  <si>
    <t>Z</t>
  </si>
  <si>
    <t>p</t>
  </si>
  <si>
    <t>ln p</t>
  </si>
  <si>
    <t>L</t>
  </si>
  <si>
    <t>H H H H</t>
  </si>
  <si>
    <t>L H L L L L L H</t>
  </si>
  <si>
    <t>L H H L L L L H</t>
  </si>
  <si>
    <t>L H H H L L L H</t>
  </si>
  <si>
    <t>L H H H H H L H</t>
  </si>
  <si>
    <t>Agree</t>
  </si>
  <si>
    <t>Spread to end if no barrier</t>
  </si>
  <si>
    <t>H L L H</t>
  </si>
  <si>
    <t>More than three intervening L</t>
  </si>
  <si>
    <t>Three intervening L</t>
  </si>
  <si>
    <t>Two intervening L</t>
  </si>
  <si>
    <t>One intervening L</t>
  </si>
  <si>
    <t>H L H</t>
  </si>
  <si>
    <t>H H !H</t>
  </si>
  <si>
    <t>*Singleton H</t>
  </si>
  <si>
    <t>Max L</t>
  </si>
  <si>
    <t>OCP</t>
  </si>
  <si>
    <t>L H H H H H H !H</t>
  </si>
  <si>
    <t>L H H H H !H</t>
  </si>
  <si>
    <t>*Doubleton H</t>
  </si>
  <si>
    <t>*H</t>
  </si>
  <si>
    <t>L H H L L L L</t>
  </si>
  <si>
    <t>Max H</t>
  </si>
  <si>
    <t>L L L L L L L</t>
  </si>
  <si>
    <t>[ H H H ]</t>
  </si>
  <si>
    <t>[ H H ][ H ]</t>
  </si>
  <si>
    <t>L [ H H H H H H ][ H ]</t>
  </si>
  <si>
    <t>[ H H H ][ H ]</t>
  </si>
  <si>
    <t>H H H !H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</si>
</sst>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174" fontId="1" fillId="0" borderId="0" xfId="0" applyNumberFormat="1" applyFont="1" applyAlignment="1">
      <alignment horizont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workbookViewId="0">
      <selection activeCell="C24" sqref="C24"/>
    </sheetView>
  </sheetViews>
  <sheetFormatPr defaultRowHeight="15" x14ac:dyDescent="0.25"/>
  <cols>
    <col min="1" max="1" width="51.5703125" style="4" customWidth="1"/>
    <col min="2" max="2" width="20.85546875" style="3" bestFit="1" customWidth="1"/>
    <col min="3" max="3" width="30.28515625" style="3" bestFit="1" customWidth="1"/>
    <col min="4" max="5" width="9.140625" style="1"/>
    <col min="6" max="6" width="5.5703125" style="1" bestFit="1" customWidth="1"/>
    <col min="7" max="7" width="6" style="1" bestFit="1" customWidth="1"/>
    <col min="8" max="8" width="12.140625" style="1" bestFit="1" customWidth="1"/>
    <col min="9" max="9" width="13.28515625" style="1" bestFit="1" customWidth="1"/>
    <col min="10" max="10" width="12.140625" style="1" customWidth="1"/>
    <col min="11" max="11" width="6.28515625" style="1" bestFit="1" customWidth="1"/>
    <col min="12" max="13" width="9.140625" style="1"/>
    <col min="14" max="14" width="12" style="1" bestFit="1" customWidth="1"/>
    <col min="15" max="19" width="9.140625" style="1"/>
  </cols>
  <sheetData>
    <row r="1" spans="1:17" x14ac:dyDescent="0.25">
      <c r="E1" s="1" t="s">
        <v>37</v>
      </c>
      <c r="F1" s="1" t="s">
        <v>31</v>
      </c>
      <c r="G1" s="1" t="s">
        <v>30</v>
      </c>
      <c r="H1" s="1" t="s">
        <v>29</v>
      </c>
      <c r="I1" s="1" t="s">
        <v>34</v>
      </c>
      <c r="J1" s="1" t="s">
        <v>35</v>
      </c>
      <c r="K1" s="1" t="s">
        <v>20</v>
      </c>
    </row>
    <row r="2" spans="1:17" x14ac:dyDescent="0.25">
      <c r="E2" s="1" t="s">
        <v>37</v>
      </c>
      <c r="F2" s="1" t="s">
        <v>31</v>
      </c>
      <c r="G2" s="1" t="s">
        <v>30</v>
      </c>
      <c r="H2" s="1" t="s">
        <v>29</v>
      </c>
      <c r="I2" s="1" t="s">
        <v>34</v>
      </c>
      <c r="J2" s="1" t="s">
        <v>35</v>
      </c>
      <c r="K2" s="1" t="s">
        <v>20</v>
      </c>
    </row>
    <row r="3" spans="1:17" x14ac:dyDescent="0.25">
      <c r="E3" s="5">
        <v>200</v>
      </c>
      <c r="F3" s="5">
        <v>100</v>
      </c>
      <c r="G3" s="5">
        <v>0</v>
      </c>
      <c r="H3" s="5">
        <v>39.631427767524301</v>
      </c>
      <c r="I3" s="5">
        <v>16.946080060560291</v>
      </c>
      <c r="J3" s="5">
        <v>8.8179615174720034</v>
      </c>
      <c r="K3" s="5">
        <v>36.767185287342727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</row>
    <row r="4" spans="1:17" x14ac:dyDescent="0.25">
      <c r="A4" s="4" t="s">
        <v>21</v>
      </c>
      <c r="B4" s="3" t="s">
        <v>0</v>
      </c>
      <c r="C4" s="3" t="s">
        <v>3</v>
      </c>
      <c r="D4" s="1">
        <v>1</v>
      </c>
      <c r="G4" s="1">
        <v>1</v>
      </c>
      <c r="J4" s="1">
        <v>6</v>
      </c>
      <c r="K4" s="1">
        <v>1</v>
      </c>
      <c r="L4" s="1">
        <f>SUMPRODUCT(E$3:K$3,E4:K4)</f>
        <v>89.674954392174755</v>
      </c>
      <c r="M4" s="1">
        <f>EXP(-L4)</f>
        <v>1.1341281824560367E-39</v>
      </c>
      <c r="N4" s="1">
        <f>SUM(M4:M8)</f>
        <v>1.1341658338183537E-39</v>
      </c>
      <c r="O4" s="1">
        <f>M4/N4</f>
        <v>0.99996680259518123</v>
      </c>
      <c r="P4" s="1">
        <f>LN(O4)</f>
        <v>-3.3197955864813341E-5</v>
      </c>
      <c r="Q4" s="2">
        <f>SUMPRODUCT(D4:D95,P4:P95)</f>
        <v>-156.56609234975397</v>
      </c>
    </row>
    <row r="5" spans="1:17" x14ac:dyDescent="0.25">
      <c r="C5" s="3" t="s">
        <v>4</v>
      </c>
      <c r="H5" s="1">
        <v>1</v>
      </c>
      <c r="J5" s="1">
        <v>1</v>
      </c>
      <c r="K5" s="1">
        <v>2</v>
      </c>
      <c r="L5" s="1">
        <f>SUMPRODUCT(E$3:K$3,E5:K5)</f>
        <v>121.98375985968175</v>
      </c>
      <c r="M5" s="1">
        <f t="shared" ref="M5:M15" si="0">EXP(-L5)</f>
        <v>1.0546933582609604E-53</v>
      </c>
      <c r="N5" s="1">
        <f>N4</f>
        <v>1.1341658338183537E-39</v>
      </c>
      <c r="O5" s="1">
        <f>M5/N5</f>
        <v>9.2992869897179296E-15</v>
      </c>
      <c r="P5" s="1">
        <f>LN(O5)</f>
        <v>-32.308838665462865</v>
      </c>
    </row>
    <row r="6" spans="1:17" x14ac:dyDescent="0.25">
      <c r="C6" s="3" t="s">
        <v>36</v>
      </c>
      <c r="I6" s="1">
        <v>1</v>
      </c>
      <c r="J6" s="1">
        <v>2</v>
      </c>
      <c r="K6" s="1">
        <v>2</v>
      </c>
      <c r="L6" s="1">
        <f>SUMPRODUCT(E$3:K$3,E6:K6)</f>
        <v>108.11637367018974</v>
      </c>
      <c r="M6" s="1">
        <f t="shared" ref="M6" si="1">EXP(-L6)</f>
        <v>1.1108502360438781E-47</v>
      </c>
      <c r="N6" s="1">
        <f>N5</f>
        <v>1.1341658338183537E-39</v>
      </c>
      <c r="O6" s="1">
        <f>M6/N6</f>
        <v>9.7944251441962433E-9</v>
      </c>
      <c r="P6" s="1">
        <f>LN(O6)</f>
        <v>-18.441452475970856</v>
      </c>
    </row>
    <row r="7" spans="1:17" x14ac:dyDescent="0.25">
      <c r="C7" s="3" t="s">
        <v>5</v>
      </c>
      <c r="J7" s="1">
        <v>3</v>
      </c>
      <c r="K7" s="1">
        <v>2</v>
      </c>
      <c r="L7" s="1">
        <f>SUMPRODUCT(E$3:K$3,E7:K7)</f>
        <v>99.988255127101468</v>
      </c>
      <c r="M7" s="1">
        <f t="shared" si="0"/>
        <v>3.7640253804116413E-44</v>
      </c>
      <c r="N7" s="1">
        <f>N5</f>
        <v>1.1341658338183537E-39</v>
      </c>
      <c r="O7" s="1">
        <f>M7/N7</f>
        <v>3.3187610384448259E-5</v>
      </c>
      <c r="P7" s="1">
        <f>LN(O7)</f>
        <v>-10.313333932882578</v>
      </c>
    </row>
    <row r="8" spans="1:17" x14ac:dyDescent="0.25">
      <c r="C8" s="3" t="s">
        <v>38</v>
      </c>
      <c r="E8" s="1">
        <v>1</v>
      </c>
      <c r="L8" s="1">
        <f>SUMPRODUCT(E$3:K$3,E8:K8)</f>
        <v>200</v>
      </c>
      <c r="M8" s="1">
        <f t="shared" ref="M8" si="2">EXP(-L8)</f>
        <v>1.3838965267367376E-87</v>
      </c>
      <c r="N8" s="1">
        <f>N6</f>
        <v>1.1341658338183537E-39</v>
      </c>
      <c r="O8" s="1">
        <f>M8/N8</f>
        <v>1.2201888696273144E-48</v>
      </c>
      <c r="P8" s="1">
        <f>LN(O8)</f>
        <v>-110.3250788057811</v>
      </c>
    </row>
    <row r="9" spans="1:17" s="1" customFormat="1" x14ac:dyDescent="0.25">
      <c r="A9" s="4" t="s">
        <v>23</v>
      </c>
      <c r="B9" s="3" t="s">
        <v>16</v>
      </c>
      <c r="C9" s="3" t="s">
        <v>16</v>
      </c>
      <c r="H9" s="1">
        <v>2</v>
      </c>
      <c r="J9" s="1">
        <v>2</v>
      </c>
      <c r="K9" s="1">
        <v>3</v>
      </c>
      <c r="L9" s="1">
        <f>SUMPRODUCT(E$3:K$3,E9:K9)</f>
        <v>207.20033443202078</v>
      </c>
      <c r="M9" s="1">
        <f t="shared" si="0"/>
        <v>1.0328520305656839E-90</v>
      </c>
      <c r="N9" s="1">
        <f>SUM(M9:M15)</f>
        <v>3.6866234716162859E-81</v>
      </c>
      <c r="O9" s="1">
        <f t="shared" ref="O9:O15" si="3">M9/N9</f>
        <v>2.8016206116999028E-10</v>
      </c>
      <c r="P9" s="1">
        <f t="shared" ref="P9:P15" si="4">LN(O9)</f>
        <v>-21.995652890300743</v>
      </c>
    </row>
    <row r="10" spans="1:17" s="1" customFormat="1" x14ac:dyDescent="0.25">
      <c r="A10" s="4"/>
      <c r="B10" s="3"/>
      <c r="C10" s="3" t="s">
        <v>17</v>
      </c>
      <c r="H10" s="1">
        <v>1</v>
      </c>
      <c r="I10" s="1">
        <v>2</v>
      </c>
      <c r="J10" s="1">
        <v>3</v>
      </c>
      <c r="K10" s="1">
        <v>3</v>
      </c>
      <c r="L10" s="1">
        <f>SUMPRODUCT(E$3:K$3,E10:K10)</f>
        <v>210.27902830308909</v>
      </c>
      <c r="M10" s="1">
        <f t="shared" si="0"/>
        <v>4.7531152841356643E-92</v>
      </c>
      <c r="N10" s="1">
        <f>N9</f>
        <v>3.6866234716162859E-81</v>
      </c>
      <c r="O10" s="1">
        <f t="shared" si="3"/>
        <v>1.2892868828971591E-11</v>
      </c>
      <c r="P10" s="1">
        <f t="shared" si="4"/>
        <v>-25.074346761369053</v>
      </c>
    </row>
    <row r="11" spans="1:17" s="1" customFormat="1" x14ac:dyDescent="0.25">
      <c r="A11" s="4"/>
      <c r="B11" s="3"/>
      <c r="C11" s="3" t="s">
        <v>18</v>
      </c>
      <c r="D11" s="1">
        <v>1</v>
      </c>
      <c r="H11" s="1">
        <v>1</v>
      </c>
      <c r="J11" s="1">
        <v>4</v>
      </c>
      <c r="K11" s="1">
        <v>3</v>
      </c>
      <c r="L11" s="1">
        <f>SUMPRODUCT(E$3:K$3,E11:K11)</f>
        <v>185.2048296994405</v>
      </c>
      <c r="M11" s="1">
        <f t="shared" si="0"/>
        <v>3.6860773103465533E-81</v>
      </c>
      <c r="N11" s="1">
        <f>N10</f>
        <v>3.6866234716162859E-81</v>
      </c>
      <c r="O11" s="1">
        <f t="shared" si="3"/>
        <v>0.99985185325435655</v>
      </c>
      <c r="P11" s="1">
        <f t="shared" si="4"/>
        <v>-1.4815772045650917E-4</v>
      </c>
    </row>
    <row r="12" spans="1:17" s="1" customFormat="1" x14ac:dyDescent="0.25">
      <c r="A12" s="4"/>
      <c r="B12" s="3"/>
      <c r="C12" s="3" t="s">
        <v>41</v>
      </c>
      <c r="H12" s="1">
        <v>1</v>
      </c>
      <c r="J12" s="1">
        <v>5</v>
      </c>
      <c r="K12" s="1">
        <v>3</v>
      </c>
      <c r="L12" s="1">
        <f>SUMPRODUCT(E$3:K$3,E12:K12)</f>
        <v>194.02279121691248</v>
      </c>
      <c r="M12" s="1">
        <f t="shared" si="0"/>
        <v>5.4572319240302466E-85</v>
      </c>
      <c r="N12" s="1">
        <f>N11</f>
        <v>3.6866234716162859E-81</v>
      </c>
      <c r="O12" s="1">
        <f t="shared" si="3"/>
        <v>1.4802791676573612E-4</v>
      </c>
      <c r="P12" s="1">
        <f t="shared" si="4"/>
        <v>-8.8181096751924422</v>
      </c>
    </row>
    <row r="13" spans="1:17" s="1" customFormat="1" x14ac:dyDescent="0.25">
      <c r="A13" s="4"/>
      <c r="B13" s="3"/>
      <c r="C13" s="3" t="s">
        <v>19</v>
      </c>
      <c r="H13" s="1">
        <v>1</v>
      </c>
      <c r="J13" s="1">
        <v>6</v>
      </c>
      <c r="K13" s="1">
        <v>3</v>
      </c>
      <c r="L13" s="1">
        <f>SUMPRODUCT(E$3:K$3,E13:K13)</f>
        <v>202.84075273438449</v>
      </c>
      <c r="M13" s="1">
        <f t="shared" si="0"/>
        <v>8.0794236705399059E-89</v>
      </c>
      <c r="N13" s="1">
        <f>N12</f>
        <v>3.6866234716162859E-81</v>
      </c>
      <c r="O13" s="1">
        <f t="shared" si="3"/>
        <v>2.1915510853615146E-8</v>
      </c>
      <c r="P13" s="1">
        <f t="shared" si="4"/>
        <v>-17.636071192664456</v>
      </c>
    </row>
    <row r="14" spans="1:17" s="1" customFormat="1" x14ac:dyDescent="0.25">
      <c r="A14" s="4"/>
      <c r="B14" s="3"/>
      <c r="C14" s="3" t="s">
        <v>41</v>
      </c>
      <c r="F14" s="1">
        <v>1</v>
      </c>
      <c r="G14" s="1">
        <v>1</v>
      </c>
      <c r="H14" s="1">
        <v>1</v>
      </c>
      <c r="J14" s="1">
        <v>7</v>
      </c>
      <c r="K14" s="1">
        <v>1</v>
      </c>
      <c r="L14" s="1">
        <f>SUMPRODUCT(E$3:K$3,E14:K14)</f>
        <v>238.12434367717105</v>
      </c>
      <c r="M14" s="1">
        <f t="shared" si="0"/>
        <v>3.8362909224863357E-104</v>
      </c>
      <c r="N14" s="1">
        <f>N13</f>
        <v>3.6866234716162859E-81</v>
      </c>
      <c r="O14" s="1">
        <f t="shared" si="3"/>
        <v>1.0405974334027751E-23</v>
      </c>
      <c r="P14" s="1">
        <f t="shared" si="4"/>
        <v>-52.919662135451013</v>
      </c>
    </row>
    <row r="15" spans="1:17" s="1" customFormat="1" x14ac:dyDescent="0.25">
      <c r="A15" s="4"/>
      <c r="B15" s="3"/>
      <c r="C15" s="3" t="s">
        <v>32</v>
      </c>
      <c r="F15" s="1">
        <v>1</v>
      </c>
      <c r="G15" s="1">
        <v>1</v>
      </c>
      <c r="H15" s="1">
        <v>1</v>
      </c>
      <c r="J15" s="1">
        <v>7</v>
      </c>
      <c r="L15" s="1">
        <f>SUMPRODUCT(E$3:K$3,E15:K15)</f>
        <v>201.35715838982833</v>
      </c>
      <c r="M15" s="1">
        <f t="shared" si="0"/>
        <v>3.5620271025782607E-88</v>
      </c>
      <c r="N15" s="1">
        <f>N14</f>
        <v>3.6866234716162859E-81</v>
      </c>
      <c r="O15" s="1">
        <f t="shared" si="3"/>
        <v>9.6620312055263958E-8</v>
      </c>
      <c r="P15" s="1">
        <f t="shared" si="4"/>
        <v>-16.152476848108289</v>
      </c>
    </row>
    <row r="16" spans="1:17" s="1" customFormat="1" x14ac:dyDescent="0.25">
      <c r="A16" s="4" t="s">
        <v>24</v>
      </c>
      <c r="B16" s="3" t="s">
        <v>2</v>
      </c>
      <c r="C16" s="3" t="s">
        <v>6</v>
      </c>
      <c r="D16" s="1">
        <v>1</v>
      </c>
      <c r="J16" s="1">
        <v>4</v>
      </c>
      <c r="K16" s="1">
        <v>3</v>
      </c>
      <c r="L16" s="1">
        <f>SUMPRODUCT(E$3:K$3,E16:K16)</f>
        <v>145.57340193191618</v>
      </c>
      <c r="M16" s="1">
        <f>EXP(-L16)</f>
        <v>6.0017075457780905E-64</v>
      </c>
      <c r="N16" s="1">
        <f>SUM(M16:M20)</f>
        <v>6.0025960976792072E-64</v>
      </c>
      <c r="O16" s="1">
        <f>M16/N16</f>
        <v>0.99985197206564336</v>
      </c>
      <c r="P16" s="1">
        <f>LN(O16)</f>
        <v>-1.4803889157264695E-4</v>
      </c>
    </row>
    <row r="17" spans="1:16" s="1" customFormat="1" x14ac:dyDescent="0.25">
      <c r="A17" s="4"/>
      <c r="B17" s="3"/>
      <c r="C17" s="3" t="s">
        <v>7</v>
      </c>
      <c r="J17" s="1">
        <v>5</v>
      </c>
      <c r="K17" s="1">
        <v>3</v>
      </c>
      <c r="L17" s="1">
        <f>SUMPRODUCT(E$3:K$3,E17:K17)</f>
        <v>154.39136344938819</v>
      </c>
      <c r="M17" s="1">
        <f>EXP(-L17)</f>
        <v>8.8855190111118905E-68</v>
      </c>
      <c r="N17" s="1">
        <f>N16</f>
        <v>6.0025960976792072E-64</v>
      </c>
      <c r="O17" s="1">
        <f>M17/N17</f>
        <v>1.4802793435572504E-4</v>
      </c>
      <c r="P17" s="1">
        <f>LN(O17)</f>
        <v>-8.8181095563635861</v>
      </c>
    </row>
    <row r="18" spans="1:16" s="1" customFormat="1" x14ac:dyDescent="0.25">
      <c r="A18" s="4"/>
      <c r="B18" s="3"/>
      <c r="C18" s="3" t="s">
        <v>8</v>
      </c>
      <c r="H18" s="1">
        <v>2</v>
      </c>
      <c r="J18" s="1">
        <v>2</v>
      </c>
      <c r="K18" s="1">
        <v>3</v>
      </c>
      <c r="L18" s="1">
        <f>SUMPRODUCT(E$3:K$3,E18:K18)</f>
        <v>207.20033443202078</v>
      </c>
      <c r="M18" s="1">
        <f>EXP(-L18)</f>
        <v>1.0328520305656839E-90</v>
      </c>
      <c r="N18" s="1">
        <f>N17</f>
        <v>6.0025960976792072E-64</v>
      </c>
      <c r="O18" s="1">
        <f>M18/N18</f>
        <v>1.7206755439784081E-27</v>
      </c>
      <c r="P18" s="1">
        <f>LN(O18)</f>
        <v>-61.627080538996175</v>
      </c>
    </row>
    <row r="19" spans="1:16" s="1" customFormat="1" x14ac:dyDescent="0.25">
      <c r="A19" s="4"/>
      <c r="B19" s="3"/>
      <c r="C19" s="3" t="s">
        <v>1</v>
      </c>
      <c r="F19" s="1">
        <v>1</v>
      </c>
      <c r="G19" s="1">
        <v>1</v>
      </c>
      <c r="J19" s="1">
        <v>5</v>
      </c>
      <c r="K19" s="1">
        <v>1</v>
      </c>
      <c r="L19" s="1">
        <f>SUMPRODUCT(E$3:K$3,E19:K19)</f>
        <v>180.85699287470274</v>
      </c>
      <c r="M19" s="1">
        <f>EXP(-L19)</f>
        <v>2.8497448724269752E-79</v>
      </c>
      <c r="N19" s="1">
        <f>N18</f>
        <v>6.0025960976792072E-64</v>
      </c>
      <c r="O19" s="1">
        <f>M19/N19</f>
        <v>4.7475206161693549E-16</v>
      </c>
      <c r="P19" s="1">
        <f>LN(O19)</f>
        <v>-35.283738981678134</v>
      </c>
    </row>
    <row r="20" spans="1:16" s="1" customFormat="1" x14ac:dyDescent="0.25">
      <c r="A20" s="4"/>
      <c r="B20" s="3"/>
      <c r="C20" s="3" t="s">
        <v>33</v>
      </c>
      <c r="F20" s="1">
        <v>1</v>
      </c>
      <c r="J20" s="1">
        <v>5</v>
      </c>
      <c r="K20" s="1">
        <v>1</v>
      </c>
      <c r="L20" s="1">
        <f>SUMPRODUCT(E$3:K$3,E20:K20)</f>
        <v>180.85699287470274</v>
      </c>
      <c r="M20" s="1">
        <f>EXP(-L20)</f>
        <v>2.8497448724269752E-79</v>
      </c>
      <c r="N20" s="1">
        <f>N19</f>
        <v>6.0025960976792072E-64</v>
      </c>
      <c r="O20" s="1">
        <f>M20/N20</f>
        <v>4.7475206161693549E-16</v>
      </c>
      <c r="P20" s="1">
        <f>LN(O20)</f>
        <v>-35.283738981678134</v>
      </c>
    </row>
    <row r="21" spans="1:16" s="1" customFormat="1" x14ac:dyDescent="0.25">
      <c r="A21" s="4" t="s">
        <v>25</v>
      </c>
      <c r="B21" s="3" t="s">
        <v>22</v>
      </c>
      <c r="C21" s="3" t="s">
        <v>42</v>
      </c>
      <c r="D21" s="1">
        <v>1</v>
      </c>
      <c r="G21" s="1">
        <v>1</v>
      </c>
      <c r="H21" s="1">
        <v>1</v>
      </c>
      <c r="I21" s="1">
        <v>1</v>
      </c>
      <c r="J21" s="1">
        <v>3</v>
      </c>
      <c r="K21" s="1">
        <v>2</v>
      </c>
      <c r="L21" s="1">
        <f>SUMPRODUCT(E$3:K$3,E21:K21)</f>
        <v>156.56576295518607</v>
      </c>
      <c r="M21" s="1">
        <f>EXP(-L21)</f>
        <v>1.0100737706254036E-68</v>
      </c>
      <c r="N21" s="1">
        <f>SUM(M21:M24)</f>
        <v>1</v>
      </c>
      <c r="O21" s="1">
        <f>M21/N21</f>
        <v>1.0100737706254036E-68</v>
      </c>
      <c r="P21" s="1">
        <f>LN(O21)</f>
        <v>-156.56576295518607</v>
      </c>
    </row>
    <row r="22" spans="1:16" s="1" customFormat="1" x14ac:dyDescent="0.25">
      <c r="A22" s="4"/>
      <c r="B22" s="3"/>
      <c r="C22" s="3" t="s">
        <v>43</v>
      </c>
      <c r="L22" s="1">
        <f>SUMPRODUCT(E$3:K$3,E22:K22)</f>
        <v>0</v>
      </c>
      <c r="M22" s="1">
        <f>EXP(-L22)</f>
        <v>1</v>
      </c>
      <c r="N22" s="1">
        <f>SUM(M22:M25)</f>
        <v>1</v>
      </c>
      <c r="O22" s="1">
        <f>M22/N22</f>
        <v>1</v>
      </c>
      <c r="P22" s="1">
        <f>LN(O22)</f>
        <v>0</v>
      </c>
    </row>
    <row r="23" spans="1:16" s="1" customFormat="1" x14ac:dyDescent="0.25">
      <c r="A23" s="4"/>
      <c r="B23" s="3"/>
      <c r="C23" s="3" t="s">
        <v>22</v>
      </c>
      <c r="H23" s="1">
        <v>2</v>
      </c>
      <c r="I23" s="1">
        <v>2</v>
      </c>
      <c r="J23" s="1">
        <v>2</v>
      </c>
      <c r="K23" s="1">
        <v>2</v>
      </c>
      <c r="L23" s="1">
        <f>SUMPRODUCT(E$3:K$3,E23:K23)</f>
        <v>204.32530926579864</v>
      </c>
      <c r="M23" s="1">
        <f t="shared" ref="M23:M24" si="5">EXP(-L23)</f>
        <v>1.8308201038946422E-89</v>
      </c>
      <c r="N23" s="1">
        <f>N21</f>
        <v>1</v>
      </c>
      <c r="O23" s="1">
        <f>M23/N23</f>
        <v>1.8308201038946422E-89</v>
      </c>
      <c r="P23" s="1">
        <f>LN(O23)</f>
        <v>-204.32530926579864</v>
      </c>
    </row>
    <row r="24" spans="1:16" s="1" customFormat="1" x14ac:dyDescent="0.25">
      <c r="A24" s="4"/>
      <c r="B24" s="3"/>
      <c r="C24" s="3" t="s">
        <v>15</v>
      </c>
      <c r="F24" s="1">
        <v>1</v>
      </c>
      <c r="H24" s="1">
        <v>1</v>
      </c>
      <c r="J24" s="1">
        <v>4</v>
      </c>
      <c r="L24" s="1">
        <f>SUMPRODUCT(E$3:K$3,E24:K24)</f>
        <v>174.90327383741231</v>
      </c>
      <c r="M24" s="1">
        <f t="shared" si="5"/>
        <v>1.0976738184372882E-76</v>
      </c>
      <c r="N24" s="1">
        <f>N23</f>
        <v>1</v>
      </c>
      <c r="O24" s="1">
        <f>M24/N24</f>
        <v>1.0976738184372882E-76</v>
      </c>
      <c r="P24" s="1">
        <f>LN(O24)</f>
        <v>-174.90327383741231</v>
      </c>
    </row>
    <row r="25" spans="1:16" x14ac:dyDescent="0.25">
      <c r="A25" s="4" t="s">
        <v>26</v>
      </c>
      <c r="B25" s="3" t="s">
        <v>27</v>
      </c>
      <c r="C25" s="3" t="s">
        <v>28</v>
      </c>
      <c r="D25" s="1">
        <v>1</v>
      </c>
      <c r="F25" s="1">
        <v>1</v>
      </c>
      <c r="H25" s="1">
        <v>1</v>
      </c>
      <c r="J25" s="1">
        <v>3</v>
      </c>
      <c r="L25" s="1">
        <f>SUMPRODUCT(E$3:K$3,E25:K25)</f>
        <v>166.08531231994033</v>
      </c>
      <c r="M25" s="1">
        <f>EXP(-L25)</f>
        <v>7.4142177071247471E-73</v>
      </c>
      <c r="N25" s="1">
        <f>SUM(M25:M28)</f>
        <v>7.414217707124761E-73</v>
      </c>
      <c r="O25" s="1">
        <f>M25/N25</f>
        <v>0.99999999999999811</v>
      </c>
      <c r="P25" s="1">
        <f>LN(O25)</f>
        <v>-1.8873791418627681E-15</v>
      </c>
    </row>
    <row r="26" spans="1:16" x14ac:dyDescent="0.25">
      <c r="C26" s="3" t="s">
        <v>27</v>
      </c>
      <c r="H26" s="1">
        <v>2</v>
      </c>
      <c r="I26" s="1">
        <v>2</v>
      </c>
      <c r="J26" s="1">
        <v>2</v>
      </c>
      <c r="K26" s="1">
        <v>2</v>
      </c>
      <c r="L26" s="1">
        <f>SUMPRODUCT(E$3:K$3,E26:K26)</f>
        <v>204.32530926579864</v>
      </c>
      <c r="M26" s="1">
        <f t="shared" ref="M26:M27" si="6">EXP(-L26)</f>
        <v>1.8308201038946422E-89</v>
      </c>
      <c r="N26" s="1">
        <f>N25</f>
        <v>7.414217707124761E-73</v>
      </c>
      <c r="O26" s="1">
        <f>M26/N26</f>
        <v>2.4693368555057381E-17</v>
      </c>
      <c r="P26" s="1">
        <f>LN(O26)</f>
        <v>-38.239996945858309</v>
      </c>
    </row>
    <row r="27" spans="1:16" x14ac:dyDescent="0.25">
      <c r="C27" s="3" t="s">
        <v>40</v>
      </c>
      <c r="F27" s="1">
        <v>1</v>
      </c>
      <c r="G27" s="1">
        <v>1</v>
      </c>
      <c r="J27" s="1">
        <v>3</v>
      </c>
      <c r="K27" s="1">
        <v>2</v>
      </c>
      <c r="L27" s="1">
        <f>SUMPRODUCT(E$3:K$3,E27:K27)</f>
        <v>199.98825512710147</v>
      </c>
      <c r="M27" s="1">
        <f t="shared" si="6"/>
        <v>1.4002460390802035E-87</v>
      </c>
      <c r="N27" s="1">
        <f>N26</f>
        <v>7.414217707124761E-73</v>
      </c>
      <c r="O27" s="1">
        <f>M27/N27</f>
        <v>1.8885957957973423E-15</v>
      </c>
      <c r="P27" s="1">
        <f>LN(O27)</f>
        <v>-33.902942807161139</v>
      </c>
    </row>
    <row r="28" spans="1:16" x14ac:dyDescent="0.25">
      <c r="C28" s="3" t="s">
        <v>39</v>
      </c>
      <c r="E28" s="1">
        <v>1</v>
      </c>
      <c r="G28" s="1">
        <v>1</v>
      </c>
      <c r="J28" s="1">
        <v>3</v>
      </c>
      <c r="L28" s="1">
        <f>SUMPRODUCT(E$3:K$3,E28:K28)</f>
        <v>226.45388455241601</v>
      </c>
      <c r="M28" s="1">
        <f t="shared" ref="M28" si="7">EXP(-L28)</f>
        <v>4.4908394940293534E-99</v>
      </c>
      <c r="N28" s="1">
        <f>N27</f>
        <v>7.414217707124761E-73</v>
      </c>
      <c r="O28" s="1">
        <f>M28/N28</f>
        <v>6.0570645096027323E-27</v>
      </c>
      <c r="P28" s="1">
        <f>LN(O28)</f>
        <v>-60.368572232475685</v>
      </c>
    </row>
  </sheetData>
  <conditionalFormatting sqref="O4:O5 O16:O19 O7 O9:O14">
    <cfRule type="cellIs" dxfId="9" priority="10" operator="greaterThan">
      <formula>0.99</formula>
    </cfRule>
  </conditionalFormatting>
  <conditionalFormatting sqref="O21 O23:O24">
    <cfRule type="cellIs" dxfId="8" priority="9" operator="greaterThan">
      <formula>0.99</formula>
    </cfRule>
  </conditionalFormatting>
  <conditionalFormatting sqref="O25:O27">
    <cfRule type="cellIs" dxfId="7" priority="8" operator="greaterThan">
      <formula>0.99</formula>
    </cfRule>
  </conditionalFormatting>
  <conditionalFormatting sqref="O15">
    <cfRule type="cellIs" dxfId="6" priority="7" operator="greaterThan">
      <formula>0.99</formula>
    </cfRule>
  </conditionalFormatting>
  <conditionalFormatting sqref="O20">
    <cfRule type="cellIs" dxfId="5" priority="6" operator="greaterThan">
      <formula>0.99</formula>
    </cfRule>
  </conditionalFormatting>
  <conditionalFormatting sqref="O6">
    <cfRule type="cellIs" dxfId="4" priority="5" operator="greaterThan">
      <formula>0.99</formula>
    </cfRule>
  </conditionalFormatting>
  <conditionalFormatting sqref="O8">
    <cfRule type="cellIs" dxfId="3" priority="3" operator="greaterThan">
      <formula>0.99</formula>
    </cfRule>
  </conditionalFormatting>
  <conditionalFormatting sqref="O22">
    <cfRule type="cellIs" dxfId="1" priority="2" operator="greaterThan">
      <formula>0.99</formula>
    </cfRule>
  </conditionalFormatting>
  <conditionalFormatting sqref="O28">
    <cfRule type="cellIs" dxfId="0" priority="1" operator="greaterThan">
      <formula>0.99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 la KulaBickmore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2019-05-07T02:20:54Z</dcterms:created>
  <dcterms:modified xsi:type="dcterms:W3CDTF">2019-05-07T18:18:15Z</dcterms:modified>
</cp:coreProperties>
</file>